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490" windowHeight="11010" tabRatio="896" activeTab="5"/>
  </bookViews>
  <sheets>
    <sheet name="0" sheetId="19" r:id="rId1"/>
    <sheet name="1" sheetId="1" r:id="rId2"/>
    <sheet name="2" sheetId="2" r:id="rId3"/>
    <sheet name="3" sheetId="3" r:id="rId4"/>
    <sheet name="3А" sheetId="24" r:id="rId5"/>
    <sheet name="4" sheetId="4" r:id="rId6"/>
    <sheet name="5" sheetId="10" r:id="rId7"/>
    <sheet name="6" sheetId="9" r:id="rId8"/>
    <sheet name="8" sheetId="12" r:id="rId9"/>
    <sheet name="7" sheetId="11" r:id="rId10"/>
    <sheet name="9" sheetId="13" r:id="rId11"/>
    <sheet name="10" sheetId="14" r:id="rId12"/>
    <sheet name="11" sheetId="15" r:id="rId13"/>
    <sheet name="12" sheetId="16" r:id="rId14"/>
    <sheet name="13" sheetId="17" r:id="rId15"/>
    <sheet name="14" sheetId="23" r:id="rId16"/>
    <sheet name="КОНТРОЛЬ" sheetId="6" r:id="rId17"/>
    <sheet name="ОШ-1 ОШ-5" sheetId="20" r:id="rId18"/>
    <sheet name="Д-4 РИК-76" sheetId="25" r:id="rId19"/>
    <sheet name="СВ-1" sheetId="26" r:id="rId20"/>
  </sheets>
  <definedNames>
    <definedName name="_Toc302056268" localSheetId="1">'1'!$A$5</definedName>
    <definedName name="_Toc302056272" localSheetId="6">'5'!$A$1</definedName>
    <definedName name="_Toc302056273" localSheetId="7">'6'!$A$1</definedName>
    <definedName name="_Toc302056274" localSheetId="9">'7'!$A$1</definedName>
    <definedName name="_Toc302056277" localSheetId="11">'10'!$A$1</definedName>
    <definedName name="_Toc302056278" localSheetId="12">'11'!$A$1</definedName>
    <definedName name="_Toc302056279" localSheetId="13">'12'!$A$1</definedName>
    <definedName name="_Toc302056280" localSheetId="14">'13'!$A$1</definedName>
    <definedName name="_xlnm.Print_Area" localSheetId="0">'0'!$A$1:$O$29</definedName>
    <definedName name="_xlnm.Print_Area" localSheetId="1">'1'!$A$1:$T$45</definedName>
    <definedName name="_xlnm.Print_Area" localSheetId="11">'10'!$A$1:$L$43</definedName>
    <definedName name="_xlnm.Print_Area" localSheetId="12">'11'!$A$1:$H$33</definedName>
    <definedName name="_xlnm.Print_Area" localSheetId="13">'12'!$A$1:$J$41</definedName>
    <definedName name="_xlnm.Print_Area" localSheetId="14">'13'!$A$1:$N$33</definedName>
    <definedName name="_xlnm.Print_Area" localSheetId="15">'14'!$A$1:$J$26</definedName>
    <definedName name="_xlnm.Print_Area" localSheetId="2">'2'!$A$1:$U$27</definedName>
    <definedName name="_xlnm.Print_Area" localSheetId="3">'3'!$A$1:$AC$27</definedName>
    <definedName name="_xlnm.Print_Area" localSheetId="4">'3А'!$A$1:$BV$29</definedName>
    <definedName name="_xlnm.Print_Area" localSheetId="5">'4'!$A$1:$R$41</definedName>
    <definedName name="_xlnm.Print_Area" localSheetId="6">'5'!$A$1:$E$64</definedName>
    <definedName name="_xlnm.Print_Area" localSheetId="7">'6'!$A$1:$K$26</definedName>
    <definedName name="_xlnm.Print_Area" localSheetId="9">'7'!$A$1:$I$31</definedName>
    <definedName name="_xlnm.Print_Area" localSheetId="8">'8'!$A$1:$I$38</definedName>
    <definedName name="_xlnm.Print_Area" localSheetId="10">'9'!$A$1:$N$27</definedName>
    <definedName name="_xlnm.Print_Area" localSheetId="16">КОНТРОЛЬ!$A$1:$V$24</definedName>
    <definedName name="_xlnm.Print_Area" localSheetId="17">'ОШ-1 ОШ-5'!$A$1:$AC$25</definedName>
  </definedNames>
  <calcPr calcId="145621"/>
</workbook>
</file>

<file path=xl/calcChain.xml><?xml version="1.0" encoding="utf-8"?>
<calcChain xmlns="http://schemas.openxmlformats.org/spreadsheetml/2006/main">
  <c r="D5" i="20" l="1"/>
  <c r="B9" i="2"/>
  <c r="V16" i="20" l="1"/>
  <c r="AA23" i="20"/>
  <c r="W23" i="20"/>
  <c r="V23" i="20"/>
  <c r="W16" i="20"/>
  <c r="CI9" i="24" l="1"/>
  <c r="CJ9" i="24"/>
  <c r="CI10" i="24"/>
  <c r="CI11" i="24"/>
  <c r="CI13" i="24"/>
  <c r="CI14" i="24"/>
  <c r="CI15" i="24"/>
  <c r="CI16" i="24"/>
  <c r="CI17" i="24"/>
  <c r="CI18" i="24"/>
  <c r="CI19" i="24"/>
  <c r="CI22" i="24"/>
  <c r="CI23" i="24"/>
  <c r="CI24" i="24"/>
  <c r="BX9" i="24"/>
  <c r="CD10" i="24" l="1"/>
  <c r="CD11" i="24"/>
  <c r="CD13" i="24"/>
  <c r="CD14" i="24"/>
  <c r="CD15" i="24"/>
  <c r="CD17" i="24"/>
  <c r="CD18" i="24"/>
  <c r="CD19" i="24"/>
  <c r="CD22" i="24"/>
  <c r="CD23" i="24"/>
  <c r="CD24" i="24"/>
  <c r="CD9" i="24"/>
  <c r="CB10" i="24"/>
  <c r="CB11" i="24"/>
  <c r="CB13" i="24"/>
  <c r="CB14" i="24"/>
  <c r="CB15" i="24"/>
  <c r="CB17" i="24"/>
  <c r="CB18" i="24"/>
  <c r="CB19" i="24"/>
  <c r="CB22" i="24"/>
  <c r="CB23" i="24"/>
  <c r="CB24" i="24"/>
  <c r="CB9" i="24"/>
  <c r="BZ10" i="24"/>
  <c r="BZ11" i="24"/>
  <c r="BZ13" i="24"/>
  <c r="BZ14" i="24"/>
  <c r="BZ15" i="24"/>
  <c r="BZ17" i="24"/>
  <c r="BZ18" i="24"/>
  <c r="BZ19" i="24"/>
  <c r="BZ22" i="24"/>
  <c r="BZ23" i="24"/>
  <c r="BZ24" i="24"/>
  <c r="BZ9" i="24"/>
  <c r="BX22" i="24"/>
  <c r="BX23" i="24"/>
  <c r="BX24" i="24"/>
  <c r="BX10" i="24"/>
  <c r="BX11" i="24"/>
  <c r="BX13" i="24"/>
  <c r="BX14" i="24"/>
  <c r="BX15" i="24"/>
  <c r="BX17" i="24"/>
  <c r="BX18" i="24"/>
  <c r="BX19" i="24"/>
  <c r="BF25" i="24"/>
  <c r="AN25" i="24"/>
  <c r="V25" i="24"/>
  <c r="D25" i="24"/>
  <c r="AN20" i="24"/>
  <c r="BF20" i="24"/>
  <c r="BF26" i="24" s="1"/>
  <c r="V20" i="24"/>
  <c r="D20" i="24"/>
  <c r="C20" i="24"/>
  <c r="V26" i="24" l="1"/>
  <c r="D26" i="24"/>
  <c r="AN26" i="24"/>
  <c r="CF9" i="24"/>
  <c r="B9" i="25"/>
  <c r="AB4" i="26"/>
  <c r="X4" i="26"/>
  <c r="W4" i="26"/>
  <c r="AB9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X4" i="25"/>
  <c r="W4" i="25"/>
  <c r="AB9" i="2" l="1"/>
  <c r="G20" i="15" l="1"/>
  <c r="G25" i="15"/>
  <c r="G28" i="15"/>
  <c r="G31" i="15"/>
  <c r="N8" i="23" l="1"/>
  <c r="R19" i="9" l="1"/>
  <c r="CJ10" i="24"/>
  <c r="CJ11" i="24"/>
  <c r="CJ13" i="24"/>
  <c r="CJ14" i="24"/>
  <c r="CJ15" i="24"/>
  <c r="CJ16" i="24"/>
  <c r="CJ17" i="24"/>
  <c r="CJ18" i="24"/>
  <c r="CJ19" i="24"/>
  <c r="CJ22" i="24"/>
  <c r="CJ23" i="24"/>
  <c r="CJ24" i="24"/>
  <c r="CH10" i="24" l="1"/>
  <c r="CH11" i="24"/>
  <c r="CH13" i="24"/>
  <c r="CH14" i="24"/>
  <c r="CH15" i="24"/>
  <c r="CH16" i="24"/>
  <c r="CH17" i="24"/>
  <c r="CH18" i="24"/>
  <c r="CH19" i="24"/>
  <c r="CH22" i="24"/>
  <c r="CH23" i="24"/>
  <c r="CH24" i="24"/>
  <c r="CH9" i="24"/>
  <c r="CG10" i="24"/>
  <c r="CG11" i="24"/>
  <c r="CG13" i="24"/>
  <c r="CG14" i="24"/>
  <c r="CG15" i="24"/>
  <c r="CG16" i="24"/>
  <c r="CG17" i="24"/>
  <c r="CG18" i="24"/>
  <c r="CG19" i="24"/>
  <c r="CG22" i="24"/>
  <c r="CG23" i="24"/>
  <c r="CG24" i="24"/>
  <c r="CG9" i="24"/>
  <c r="CE10" i="24"/>
  <c r="CE11" i="24"/>
  <c r="CE13" i="24"/>
  <c r="CE14" i="24"/>
  <c r="CE15" i="24"/>
  <c r="CE17" i="24"/>
  <c r="CE18" i="24"/>
  <c r="CE19" i="24"/>
  <c r="CE22" i="24"/>
  <c r="CE23" i="24"/>
  <c r="CE24" i="24"/>
  <c r="CE9" i="24"/>
  <c r="CC10" i="24"/>
  <c r="CC11" i="24"/>
  <c r="CC13" i="24"/>
  <c r="CC14" i="24"/>
  <c r="CC15" i="24"/>
  <c r="CC17" i="24"/>
  <c r="CC18" i="24"/>
  <c r="CC19" i="24"/>
  <c r="CC22" i="24"/>
  <c r="CC23" i="24"/>
  <c r="CC24" i="24"/>
  <c r="CC9" i="24"/>
  <c r="CA24" i="24"/>
  <c r="CA23" i="24"/>
  <c r="CA22" i="24"/>
  <c r="CA19" i="24"/>
  <c r="CA18" i="24"/>
  <c r="CA17" i="24"/>
  <c r="CF16" i="24"/>
  <c r="CA15" i="24"/>
  <c r="CF15" i="24"/>
  <c r="CA14" i="24"/>
  <c r="CA13" i="24"/>
  <c r="CF13" i="24"/>
  <c r="CA11" i="24"/>
  <c r="CA10" i="24"/>
  <c r="CF10" i="24"/>
  <c r="CA9" i="24"/>
  <c r="BY10" i="24"/>
  <c r="BY11" i="24"/>
  <c r="BY13" i="24"/>
  <c r="BY14" i="24"/>
  <c r="BY15" i="24"/>
  <c r="BY17" i="24"/>
  <c r="BY18" i="24"/>
  <c r="BY19" i="24"/>
  <c r="BY22" i="24"/>
  <c r="BY23" i="24"/>
  <c r="BY24" i="24"/>
  <c r="BY9" i="24"/>
  <c r="CF11" i="24"/>
  <c r="CF14" i="24"/>
  <c r="CF17" i="24"/>
  <c r="CF18" i="24"/>
  <c r="CF19" i="24"/>
  <c r="CF22" i="24"/>
  <c r="CF23" i="24"/>
  <c r="CF24" i="24"/>
  <c r="BV25" i="24"/>
  <c r="BU25" i="24"/>
  <c r="BT25" i="24"/>
  <c r="BS25" i="24"/>
  <c r="BR25" i="24"/>
  <c r="BQ25" i="24"/>
  <c r="BP25" i="24"/>
  <c r="BO25" i="24"/>
  <c r="BN25" i="24"/>
  <c r="BM25" i="24"/>
  <c r="BL25" i="24"/>
  <c r="BK25" i="24"/>
  <c r="BJ25" i="24"/>
  <c r="BI25" i="24"/>
  <c r="BH25" i="24"/>
  <c r="BG25" i="24"/>
  <c r="BE25" i="24"/>
  <c r="BD25" i="24"/>
  <c r="BC25" i="24"/>
  <c r="BB25" i="24"/>
  <c r="BA25" i="24"/>
  <c r="AZ25" i="24"/>
  <c r="AY25" i="24"/>
  <c r="AX25" i="24"/>
  <c r="AW25" i="24"/>
  <c r="AV25" i="24"/>
  <c r="AU25" i="24"/>
  <c r="AT25" i="24"/>
  <c r="AS25" i="24"/>
  <c r="AR25" i="24"/>
  <c r="AQ25" i="24"/>
  <c r="AP25" i="24"/>
  <c r="AO25" i="24"/>
  <c r="AM25" i="24"/>
  <c r="CB25" i="24" s="1"/>
  <c r="AL25" i="24"/>
  <c r="AK25" i="24"/>
  <c r="AJ25" i="24"/>
  <c r="AI25" i="24"/>
  <c r="AH25" i="24"/>
  <c r="AG25" i="24"/>
  <c r="AF25" i="24"/>
  <c r="AE25" i="24"/>
  <c r="AD25" i="24"/>
  <c r="AC25" i="24"/>
  <c r="AB25" i="24"/>
  <c r="AA25" i="24"/>
  <c r="Z25" i="24"/>
  <c r="Y25" i="24"/>
  <c r="X25" i="24"/>
  <c r="W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E20" i="24"/>
  <c r="C25" i="24"/>
  <c r="BV20" i="24"/>
  <c r="BU20" i="24"/>
  <c r="BT20" i="24"/>
  <c r="BS20" i="24"/>
  <c r="BR20" i="24"/>
  <c r="BQ20" i="24"/>
  <c r="BP20" i="24"/>
  <c r="BO20" i="24"/>
  <c r="BN20" i="24"/>
  <c r="BM20" i="24"/>
  <c r="BL20" i="24"/>
  <c r="BK20" i="24"/>
  <c r="BJ20" i="24"/>
  <c r="BI20" i="24"/>
  <c r="BH20" i="24"/>
  <c r="BG20" i="24"/>
  <c r="BE20" i="24"/>
  <c r="BD20" i="24"/>
  <c r="BC20" i="24"/>
  <c r="BB20" i="24"/>
  <c r="BA20" i="24"/>
  <c r="AZ20" i="24"/>
  <c r="AY20" i="24"/>
  <c r="AX20" i="24"/>
  <c r="AW20" i="24"/>
  <c r="AV20" i="24"/>
  <c r="AU20" i="24"/>
  <c r="AT20" i="24"/>
  <c r="AS20" i="24"/>
  <c r="AR20" i="24"/>
  <c r="AQ20" i="24"/>
  <c r="AP20" i="24"/>
  <c r="AO20" i="24"/>
  <c r="AM20" i="24"/>
  <c r="AL20" i="24"/>
  <c r="AK20" i="24"/>
  <c r="AJ20" i="24"/>
  <c r="AI20" i="24"/>
  <c r="AH20" i="24"/>
  <c r="AG20" i="24"/>
  <c r="AF20" i="24"/>
  <c r="AE20" i="24"/>
  <c r="AD20" i="24"/>
  <c r="AC20" i="24"/>
  <c r="AB20" i="24"/>
  <c r="AA20" i="24"/>
  <c r="Z20" i="24"/>
  <c r="Y20" i="24"/>
  <c r="X20" i="24"/>
  <c r="W20" i="24"/>
  <c r="U20" i="24"/>
  <c r="BZ20" i="24" s="1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X25" i="3"/>
  <c r="W25" i="3"/>
  <c r="CC25" i="24" s="1"/>
  <c r="X20" i="3"/>
  <c r="W20" i="3"/>
  <c r="CC20" i="24" s="1"/>
  <c r="BX20" i="24" l="1"/>
  <c r="CB20" i="24"/>
  <c r="CI25" i="24"/>
  <c r="BX25" i="24"/>
  <c r="I26" i="24"/>
  <c r="CJ25" i="24"/>
  <c r="BZ25" i="24"/>
  <c r="Z26" i="24"/>
  <c r="AH26" i="24"/>
  <c r="AQ26" i="24"/>
  <c r="AY26" i="24"/>
  <c r="CD25" i="24"/>
  <c r="BH26" i="24"/>
  <c r="BP26" i="24"/>
  <c r="CJ20" i="24"/>
  <c r="CD20" i="24"/>
  <c r="CF20" i="24" s="1"/>
  <c r="CI20" i="24"/>
  <c r="M26" i="24"/>
  <c r="U26" i="24"/>
  <c r="AD26" i="24"/>
  <c r="AL26" i="24"/>
  <c r="AU26" i="24"/>
  <c r="BC26" i="24"/>
  <c r="BL26" i="24"/>
  <c r="BT26" i="24"/>
  <c r="Q26" i="24"/>
  <c r="CF25" i="24"/>
  <c r="E26" i="24"/>
  <c r="G26" i="24"/>
  <c r="K26" i="24"/>
  <c r="O26" i="24"/>
  <c r="S26" i="24"/>
  <c r="X26" i="24"/>
  <c r="AB26" i="24"/>
  <c r="AF26" i="24"/>
  <c r="AJ26" i="24"/>
  <c r="AO26" i="24"/>
  <c r="AS26" i="24"/>
  <c r="AW26" i="24"/>
  <c r="BA26" i="24"/>
  <c r="BE26" i="24"/>
  <c r="BJ26" i="24"/>
  <c r="BN26" i="24"/>
  <c r="BR26" i="24"/>
  <c r="BV26" i="24"/>
  <c r="F26" i="24"/>
  <c r="H26" i="24"/>
  <c r="J26" i="24"/>
  <c r="L26" i="24"/>
  <c r="N26" i="24"/>
  <c r="P26" i="24"/>
  <c r="R26" i="24"/>
  <c r="T26" i="24"/>
  <c r="W26" i="24"/>
  <c r="Y26" i="24"/>
  <c r="AA26" i="24"/>
  <c r="AC26" i="24"/>
  <c r="AE26" i="24"/>
  <c r="AG26" i="24"/>
  <c r="AI26" i="24"/>
  <c r="AK26" i="24"/>
  <c r="AM26" i="24"/>
  <c r="AP26" i="24"/>
  <c r="AR26" i="24"/>
  <c r="AT26" i="24"/>
  <c r="AV26" i="24"/>
  <c r="AX26" i="24"/>
  <c r="AZ26" i="24"/>
  <c r="BB26" i="24"/>
  <c r="BD26" i="24"/>
  <c r="BG26" i="24"/>
  <c r="BI26" i="24"/>
  <c r="BK26" i="24"/>
  <c r="BM26" i="24"/>
  <c r="BO26" i="24"/>
  <c r="BQ26" i="24"/>
  <c r="BS26" i="24"/>
  <c r="CJ26" i="24" s="1"/>
  <c r="BU26" i="24"/>
  <c r="C26" i="24"/>
  <c r="W26" i="3"/>
  <c r="CC26" i="24" s="1"/>
  <c r="X26" i="3"/>
  <c r="AB10" i="2"/>
  <c r="AB11" i="2"/>
  <c r="AB12" i="2"/>
  <c r="AB13" i="2"/>
  <c r="AB14" i="2"/>
  <c r="AB15" i="2"/>
  <c r="AB16" i="2"/>
  <c r="AB17" i="2"/>
  <c r="AB18" i="2"/>
  <c r="AB19" i="2"/>
  <c r="X12" i="1"/>
  <c r="X13" i="1"/>
  <c r="X14" i="1"/>
  <c r="X15" i="1"/>
  <c r="X16" i="1"/>
  <c r="X17" i="1"/>
  <c r="X18" i="1"/>
  <c r="X19" i="1"/>
  <c r="X20" i="1"/>
  <c r="X21" i="1"/>
  <c r="X11" i="1"/>
  <c r="M22" i="1"/>
  <c r="CB26" i="24" l="1"/>
  <c r="BZ26" i="24"/>
  <c r="CD26" i="24"/>
  <c r="BX26" i="24"/>
  <c r="CI26" i="24"/>
  <c r="X21" i="20"/>
  <c r="X22" i="20"/>
  <c r="X20" i="20"/>
  <c r="C21" i="20"/>
  <c r="F21" i="20"/>
  <c r="I21" i="20"/>
  <c r="J21" i="20"/>
  <c r="K21" i="20"/>
  <c r="AB21" i="20"/>
  <c r="AC21" i="20"/>
  <c r="C22" i="20"/>
  <c r="F22" i="20"/>
  <c r="I22" i="20"/>
  <c r="J22" i="20"/>
  <c r="K22" i="20"/>
  <c r="AB22" i="20"/>
  <c r="AC22" i="20"/>
  <c r="AC20" i="20"/>
  <c r="AB20" i="20"/>
  <c r="K20" i="20"/>
  <c r="J20" i="20"/>
  <c r="I20" i="20"/>
  <c r="F20" i="20"/>
  <c r="C20" i="20"/>
  <c r="B4" i="26" s="1"/>
  <c r="CF26" i="24" l="1"/>
  <c r="AB23" i="20" l="1"/>
  <c r="AC23" i="20"/>
  <c r="AB6" i="20"/>
  <c r="AC6" i="20"/>
  <c r="AB7" i="20"/>
  <c r="AC7" i="20"/>
  <c r="AB9" i="20"/>
  <c r="AC9" i="20"/>
  <c r="AB10" i="20"/>
  <c r="AC10" i="20"/>
  <c r="AB11" i="20"/>
  <c r="AC11" i="20"/>
  <c r="AB13" i="20"/>
  <c r="AC13" i="20"/>
  <c r="AB14" i="20"/>
  <c r="AC14" i="20"/>
  <c r="AB15" i="20"/>
  <c r="AC15" i="20"/>
  <c r="AC5" i="20"/>
  <c r="AC16" i="20" s="1"/>
  <c r="AF4" i="25" s="1"/>
  <c r="AB5" i="20"/>
  <c r="AB16" i="20" s="1"/>
  <c r="AE4" i="25" s="1"/>
  <c r="N9" i="23"/>
  <c r="O9" i="23"/>
  <c r="P9" i="23"/>
  <c r="N10" i="23"/>
  <c r="O10" i="23"/>
  <c r="P10" i="23"/>
  <c r="N12" i="23"/>
  <c r="O12" i="23"/>
  <c r="P12" i="23"/>
  <c r="Q12" i="23" s="1"/>
  <c r="Z9" i="20" s="1"/>
  <c r="N13" i="23"/>
  <c r="O13" i="23"/>
  <c r="P13" i="23"/>
  <c r="Q13" i="23"/>
  <c r="Z10" i="20" s="1"/>
  <c r="N14" i="23"/>
  <c r="O14" i="23"/>
  <c r="P14" i="23"/>
  <c r="Q14" i="23"/>
  <c r="Z11" i="20" s="1"/>
  <c r="N16" i="23"/>
  <c r="O16" i="23"/>
  <c r="P16" i="23"/>
  <c r="Q16" i="23"/>
  <c r="Z13" i="20" s="1"/>
  <c r="N17" i="23"/>
  <c r="O17" i="23"/>
  <c r="P17" i="23"/>
  <c r="Q17" i="23"/>
  <c r="Z14" i="20" s="1"/>
  <c r="N18" i="23"/>
  <c r="O18" i="23"/>
  <c r="P18" i="23"/>
  <c r="Q18" i="23"/>
  <c r="Z15" i="20" s="1"/>
  <c r="N20" i="23"/>
  <c r="O20" i="23"/>
  <c r="P20" i="23"/>
  <c r="Q20" i="23"/>
  <c r="N21" i="23"/>
  <c r="O21" i="23"/>
  <c r="P21" i="23"/>
  <c r="Q21" i="23"/>
  <c r="Z20" i="20" s="1"/>
  <c r="N22" i="23"/>
  <c r="O22" i="23"/>
  <c r="P22" i="23"/>
  <c r="Q22" i="23"/>
  <c r="Z21" i="20" s="1"/>
  <c r="N23" i="23"/>
  <c r="O23" i="23"/>
  <c r="P23" i="23"/>
  <c r="Q23" i="23"/>
  <c r="P8" i="23"/>
  <c r="O8" i="23"/>
  <c r="E24" i="23"/>
  <c r="D24" i="23"/>
  <c r="C24" i="23"/>
  <c r="D19" i="23"/>
  <c r="E19" i="23"/>
  <c r="E25" i="23" s="1"/>
  <c r="C19" i="23"/>
  <c r="C25" i="23" s="1"/>
  <c r="D25" i="23" l="1"/>
  <c r="Z23" i="20"/>
  <c r="AA4" i="26" s="1"/>
  <c r="Z22" i="20"/>
  <c r="AC24" i="20"/>
  <c r="AB24" i="20"/>
  <c r="Q10" i="23"/>
  <c r="Z7" i="20" s="1"/>
  <c r="Q9" i="23"/>
  <c r="Z6" i="20" s="1"/>
  <c r="Q8" i="23"/>
  <c r="Z5" i="20" s="1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F6" i="20" l="1"/>
  <c r="F7" i="20"/>
  <c r="F9" i="20"/>
  <c r="F10" i="20"/>
  <c r="F11" i="20"/>
  <c r="F13" i="20"/>
  <c r="F14" i="20"/>
  <c r="F15" i="20"/>
  <c r="F5" i="20"/>
  <c r="X6" i="20"/>
  <c r="X7" i="20"/>
  <c r="X9" i="20"/>
  <c r="X10" i="20"/>
  <c r="X11" i="20"/>
  <c r="X13" i="20"/>
  <c r="X14" i="20"/>
  <c r="X15" i="20"/>
  <c r="L23" i="20"/>
  <c r="M4" i="26" s="1"/>
  <c r="X23" i="20"/>
  <c r="Y4" i="26" s="1"/>
  <c r="Y23" i="20"/>
  <c r="Z4" i="26" s="1"/>
  <c r="Y16" i="20"/>
  <c r="Z4" i="25" s="1"/>
  <c r="Z16" i="20"/>
  <c r="AA4" i="25" s="1"/>
  <c r="AA16" i="20"/>
  <c r="AB4" i="25" s="1"/>
  <c r="S16" i="20"/>
  <c r="T4" i="25" s="1"/>
  <c r="S23" i="20"/>
  <c r="T4" i="26" s="1"/>
  <c r="R23" i="20"/>
  <c r="S4" i="26" s="1"/>
  <c r="Q23" i="20"/>
  <c r="R4" i="26" s="1"/>
  <c r="P23" i="20"/>
  <c r="Q4" i="26" s="1"/>
  <c r="O23" i="20"/>
  <c r="P4" i="26" s="1"/>
  <c r="N23" i="20"/>
  <c r="O4" i="26" s="1"/>
  <c r="M23" i="20"/>
  <c r="N4" i="26" s="1"/>
  <c r="R16" i="20"/>
  <c r="S4" i="25" s="1"/>
  <c r="Q16" i="20"/>
  <c r="R4" i="25" s="1"/>
  <c r="P16" i="20"/>
  <c r="Q4" i="25" s="1"/>
  <c r="O16" i="20"/>
  <c r="P4" i="25" s="1"/>
  <c r="N16" i="20"/>
  <c r="O4" i="25" s="1"/>
  <c r="L16" i="20"/>
  <c r="M4" i="25" s="1"/>
  <c r="M16" i="20"/>
  <c r="N4" i="25" s="1"/>
  <c r="K23" i="20"/>
  <c r="L4" i="26" s="1"/>
  <c r="K6" i="20"/>
  <c r="K7" i="20"/>
  <c r="K9" i="20"/>
  <c r="K10" i="20"/>
  <c r="K11" i="20"/>
  <c r="K13" i="20"/>
  <c r="K14" i="20"/>
  <c r="K15" i="20"/>
  <c r="K5" i="20"/>
  <c r="AB20" i="3"/>
  <c r="J23" i="20"/>
  <c r="K4" i="26" s="1"/>
  <c r="J6" i="20"/>
  <c r="J7" i="20"/>
  <c r="J9" i="20"/>
  <c r="J10" i="20"/>
  <c r="J11" i="20"/>
  <c r="J13" i="20"/>
  <c r="J14" i="20"/>
  <c r="J15" i="20"/>
  <c r="J5" i="20"/>
  <c r="I23" i="20"/>
  <c r="J4" i="26" s="1"/>
  <c r="I6" i="20"/>
  <c r="I7" i="20"/>
  <c r="I9" i="20"/>
  <c r="I10" i="20"/>
  <c r="I11" i="20"/>
  <c r="I13" i="20"/>
  <c r="I14" i="20"/>
  <c r="I15" i="20"/>
  <c r="I5" i="20"/>
  <c r="E52" i="10"/>
  <c r="D52" i="10"/>
  <c r="C52" i="10"/>
  <c r="E27" i="10"/>
  <c r="D27" i="10"/>
  <c r="C27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9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34" i="10"/>
  <c r="B19" i="20"/>
  <c r="C5" i="20"/>
  <c r="C6" i="20"/>
  <c r="C7" i="20"/>
  <c r="C9" i="20"/>
  <c r="C10" i="20"/>
  <c r="C11" i="20"/>
  <c r="C13" i="20"/>
  <c r="C14" i="20"/>
  <c r="C15" i="20"/>
  <c r="B4" i="25" l="1"/>
  <c r="C16" i="20"/>
  <c r="C4" i="25" s="1"/>
  <c r="K16" i="20"/>
  <c r="L4" i="25" s="1"/>
  <c r="F23" i="20"/>
  <c r="F4" i="26" s="1"/>
  <c r="F16" i="20"/>
  <c r="F4" i="25" s="1"/>
  <c r="I16" i="20"/>
  <c r="J4" i="25" s="1"/>
  <c r="J16" i="20"/>
  <c r="K4" i="25" s="1"/>
  <c r="L24" i="20"/>
  <c r="X16" i="20"/>
  <c r="Y4" i="25" s="1"/>
  <c r="AA24" i="20"/>
  <c r="B5" i="20"/>
  <c r="B6" i="20"/>
  <c r="B7" i="20"/>
  <c r="B8" i="20"/>
  <c r="B9" i="20"/>
  <c r="B10" i="20"/>
  <c r="B11" i="20"/>
  <c r="B12" i="20"/>
  <c r="B13" i="20"/>
  <c r="B14" i="20"/>
  <c r="B15" i="20"/>
  <c r="B16" i="20"/>
  <c r="B20" i="20"/>
  <c r="B21" i="20"/>
  <c r="B22" i="20"/>
  <c r="B23" i="20"/>
  <c r="AE10" i="2"/>
  <c r="AE11" i="2"/>
  <c r="AE13" i="2"/>
  <c r="AE14" i="2"/>
  <c r="AE15" i="2"/>
  <c r="AE17" i="2"/>
  <c r="AE18" i="2"/>
  <c r="AE19" i="2"/>
  <c r="AE9" i="2"/>
  <c r="C23" i="17"/>
  <c r="C22" i="17"/>
  <c r="C21" i="17"/>
  <c r="C9" i="17"/>
  <c r="C10" i="17"/>
  <c r="C12" i="17"/>
  <c r="C13" i="17"/>
  <c r="C14" i="17"/>
  <c r="C16" i="17"/>
  <c r="C17" i="17"/>
  <c r="C18" i="17"/>
  <c r="C19" i="17"/>
  <c r="T34" i="1" l="1"/>
  <c r="T33" i="1"/>
  <c r="T32" i="1"/>
  <c r="T31" i="1"/>
  <c r="C31" i="1"/>
  <c r="I34" i="1"/>
  <c r="I33" i="1"/>
  <c r="I32" i="1"/>
  <c r="I31" i="1"/>
  <c r="P9" i="13"/>
  <c r="P11" i="13"/>
  <c r="P12" i="13"/>
  <c r="P8" i="13"/>
  <c r="B13" i="13"/>
  <c r="B10" i="13"/>
  <c r="D13" i="13"/>
  <c r="D10" i="13"/>
  <c r="E10" i="13"/>
  <c r="F30" i="12"/>
  <c r="E21" i="6"/>
  <c r="E20" i="6"/>
  <c r="E19" i="6"/>
  <c r="E7" i="6"/>
  <c r="E8" i="6"/>
  <c r="E10" i="6"/>
  <c r="E11" i="6"/>
  <c r="E12" i="6"/>
  <c r="E14" i="6"/>
  <c r="E15" i="6"/>
  <c r="E16" i="6"/>
  <c r="E6" i="6"/>
  <c r="F6" i="6"/>
  <c r="D14" i="13" l="1"/>
  <c r="B14" i="13"/>
  <c r="Q21" i="13" s="1"/>
  <c r="E22" i="6"/>
  <c r="E17" i="6"/>
  <c r="D32" i="6" s="1"/>
  <c r="AA26" i="4"/>
  <c r="T30" i="1"/>
  <c r="E23" i="6" l="1"/>
  <c r="C30" i="1"/>
  <c r="F21" i="6"/>
  <c r="F20" i="6"/>
  <c r="F19" i="6"/>
  <c r="F7" i="6"/>
  <c r="F8" i="6"/>
  <c r="F10" i="6"/>
  <c r="F11" i="6"/>
  <c r="F12" i="6"/>
  <c r="F14" i="6"/>
  <c r="F15" i="6"/>
  <c r="F16" i="6"/>
  <c r="D28" i="12"/>
  <c r="F22" i="6" l="1"/>
  <c r="F17" i="6"/>
  <c r="D29" i="6" s="1"/>
  <c r="H24" i="17"/>
  <c r="G24" i="17"/>
  <c r="F24" i="17"/>
  <c r="E24" i="17"/>
  <c r="H19" i="17"/>
  <c r="G19" i="17"/>
  <c r="F19" i="17"/>
  <c r="E19" i="17"/>
  <c r="C31" i="17"/>
  <c r="C28" i="17"/>
  <c r="D32" i="17"/>
  <c r="D31" i="17"/>
  <c r="C32" i="17"/>
  <c r="D29" i="17"/>
  <c r="D28" i="17"/>
  <c r="C29" i="17"/>
  <c r="N24" i="17"/>
  <c r="L24" i="17"/>
  <c r="K24" i="17"/>
  <c r="J24" i="17"/>
  <c r="N19" i="17"/>
  <c r="L19" i="17"/>
  <c r="K19" i="17"/>
  <c r="J19" i="17"/>
  <c r="C24" i="17"/>
  <c r="C25" i="17" s="1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7" i="17"/>
  <c r="H7" i="6"/>
  <c r="L7" i="6"/>
  <c r="M7" i="6"/>
  <c r="N7" i="6"/>
  <c r="R7" i="6"/>
  <c r="S7" i="6"/>
  <c r="T7" i="6"/>
  <c r="V7" i="6"/>
  <c r="H8" i="6"/>
  <c r="L8" i="6"/>
  <c r="M8" i="6"/>
  <c r="N8" i="6"/>
  <c r="R8" i="6"/>
  <c r="S8" i="6"/>
  <c r="T8" i="6"/>
  <c r="U8" i="6" s="1"/>
  <c r="T7" i="20" s="1"/>
  <c r="V8" i="6"/>
  <c r="H10" i="6"/>
  <c r="L10" i="6"/>
  <c r="M10" i="6"/>
  <c r="N10" i="6"/>
  <c r="R10" i="6"/>
  <c r="U9" i="20" s="1"/>
  <c r="S10" i="6"/>
  <c r="T10" i="6"/>
  <c r="U10" i="6" s="1"/>
  <c r="T9" i="20" s="1"/>
  <c r="V10" i="6"/>
  <c r="H11" i="6"/>
  <c r="L11" i="6"/>
  <c r="M11" i="6"/>
  <c r="N11" i="6"/>
  <c r="R11" i="6"/>
  <c r="U10" i="20" s="1"/>
  <c r="S11" i="6"/>
  <c r="T11" i="6"/>
  <c r="U11" i="6" s="1"/>
  <c r="T10" i="20" s="1"/>
  <c r="V11" i="6"/>
  <c r="H12" i="6"/>
  <c r="L12" i="6"/>
  <c r="M12" i="6"/>
  <c r="N12" i="6"/>
  <c r="R12" i="6"/>
  <c r="U11" i="20" s="1"/>
  <c r="S12" i="6"/>
  <c r="T12" i="6"/>
  <c r="U12" i="6" s="1"/>
  <c r="T11" i="20" s="1"/>
  <c r="V12" i="6"/>
  <c r="H14" i="6"/>
  <c r="L14" i="6"/>
  <c r="M14" i="6"/>
  <c r="N14" i="6"/>
  <c r="R14" i="6"/>
  <c r="U13" i="20" s="1"/>
  <c r="S14" i="6"/>
  <c r="T14" i="6"/>
  <c r="U14" i="6" s="1"/>
  <c r="T13" i="20" s="1"/>
  <c r="V14" i="6"/>
  <c r="H15" i="6"/>
  <c r="L15" i="6"/>
  <c r="M15" i="6"/>
  <c r="N15" i="6"/>
  <c r="R15" i="6"/>
  <c r="U14" i="20" s="1"/>
  <c r="S15" i="6"/>
  <c r="T15" i="6"/>
  <c r="U15" i="6" s="1"/>
  <c r="T14" i="20" s="1"/>
  <c r="V15" i="6"/>
  <c r="H16" i="6"/>
  <c r="L16" i="6"/>
  <c r="M16" i="6"/>
  <c r="N16" i="6"/>
  <c r="R16" i="6"/>
  <c r="U15" i="20" s="1"/>
  <c r="S16" i="6"/>
  <c r="T16" i="6"/>
  <c r="U16" i="6" s="1"/>
  <c r="T15" i="20" s="1"/>
  <c r="V16" i="6"/>
  <c r="H19" i="6"/>
  <c r="L19" i="6"/>
  <c r="M19" i="6"/>
  <c r="N19" i="6"/>
  <c r="R19" i="6"/>
  <c r="S19" i="6"/>
  <c r="T19" i="6"/>
  <c r="V19" i="6"/>
  <c r="H20" i="6"/>
  <c r="L20" i="6"/>
  <c r="M20" i="6"/>
  <c r="N20" i="6"/>
  <c r="R20" i="6"/>
  <c r="S20" i="6"/>
  <c r="T20" i="6"/>
  <c r="U20" i="6" s="1"/>
  <c r="T21" i="20" s="1"/>
  <c r="V20" i="6"/>
  <c r="H21" i="6"/>
  <c r="L21" i="6"/>
  <c r="M21" i="6"/>
  <c r="N21" i="6"/>
  <c r="R21" i="6"/>
  <c r="S21" i="6"/>
  <c r="T21" i="6"/>
  <c r="U21" i="6" s="1"/>
  <c r="T22" i="20" s="1"/>
  <c r="V21" i="6"/>
  <c r="V6" i="6"/>
  <c r="V17" i="6" s="1"/>
  <c r="T6" i="6"/>
  <c r="S6" i="6"/>
  <c r="S17" i="6" s="1"/>
  <c r="R6" i="6"/>
  <c r="N6" i="6"/>
  <c r="H6" i="6"/>
  <c r="M6" i="6"/>
  <c r="M17" i="6" s="1"/>
  <c r="L6" i="6"/>
  <c r="B23" i="6"/>
  <c r="B19" i="6"/>
  <c r="B20" i="6"/>
  <c r="B21" i="6"/>
  <c r="B22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G19" i="15"/>
  <c r="U7" i="20" l="1"/>
  <c r="U6" i="20"/>
  <c r="U22" i="20"/>
  <c r="U21" i="20"/>
  <c r="U20" i="20"/>
  <c r="O16" i="6"/>
  <c r="O14" i="6"/>
  <c r="O12" i="6"/>
  <c r="O10" i="6"/>
  <c r="O8" i="6"/>
  <c r="O7" i="6"/>
  <c r="H17" i="6"/>
  <c r="U23" i="20"/>
  <c r="V4" i="26" s="1"/>
  <c r="K25" i="17"/>
  <c r="N25" i="17"/>
  <c r="F25" i="17"/>
  <c r="H25" i="17"/>
  <c r="L17" i="6"/>
  <c r="R17" i="6"/>
  <c r="U5" i="20"/>
  <c r="U16" i="20" s="1"/>
  <c r="V4" i="25" s="1"/>
  <c r="J25" i="17"/>
  <c r="L25" i="17"/>
  <c r="E25" i="17"/>
  <c r="G25" i="17"/>
  <c r="N17" i="6"/>
  <c r="T17" i="6"/>
  <c r="F23" i="6"/>
  <c r="U7" i="6"/>
  <c r="T6" i="20" s="1"/>
  <c r="T22" i="6"/>
  <c r="R22" i="6"/>
  <c r="N22" i="6"/>
  <c r="L22" i="6"/>
  <c r="V22" i="6"/>
  <c r="V23" i="6" s="1"/>
  <c r="S22" i="6"/>
  <c r="S23" i="6" s="1"/>
  <c r="M22" i="6"/>
  <c r="M23" i="6" s="1"/>
  <c r="H22" i="6"/>
  <c r="O20" i="6"/>
  <c r="U19" i="6"/>
  <c r="T20" i="20" s="1"/>
  <c r="O21" i="6"/>
  <c r="O19" i="6"/>
  <c r="O15" i="6"/>
  <c r="O11" i="6"/>
  <c r="U6" i="6"/>
  <c r="O6" i="6"/>
  <c r="I24" i="12"/>
  <c r="H24" i="12"/>
  <c r="G24" i="12"/>
  <c r="D36" i="12"/>
  <c r="H19" i="12"/>
  <c r="G19" i="12"/>
  <c r="F34" i="12"/>
  <c r="F33" i="12"/>
  <c r="F31" i="12"/>
  <c r="D34" i="12"/>
  <c r="D33" i="12"/>
  <c r="D31" i="12"/>
  <c r="D30" i="12"/>
  <c r="C24" i="12"/>
  <c r="F28" i="12" s="1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G24" i="11"/>
  <c r="G19" i="11"/>
  <c r="C30" i="11" s="1"/>
  <c r="I24" i="11"/>
  <c r="H24" i="11"/>
  <c r="F24" i="11"/>
  <c r="E24" i="11"/>
  <c r="D24" i="11"/>
  <c r="C24" i="11"/>
  <c r="I19" i="11"/>
  <c r="H19" i="11"/>
  <c r="F19" i="11"/>
  <c r="E19" i="11"/>
  <c r="C29" i="11" s="1"/>
  <c r="D19" i="11"/>
  <c r="C19" i="11"/>
  <c r="C28" i="11" s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P9" i="9"/>
  <c r="P10" i="9"/>
  <c r="P12" i="9"/>
  <c r="P13" i="9"/>
  <c r="P14" i="9"/>
  <c r="P16" i="9"/>
  <c r="P17" i="9"/>
  <c r="P18" i="9"/>
  <c r="P20" i="9"/>
  <c r="P21" i="9"/>
  <c r="P22" i="9"/>
  <c r="P23" i="9"/>
  <c r="P8" i="9"/>
  <c r="K24" i="9"/>
  <c r="J24" i="9"/>
  <c r="I24" i="9"/>
  <c r="H24" i="9"/>
  <c r="G24" i="9"/>
  <c r="E24" i="9"/>
  <c r="B25" i="9"/>
  <c r="I19" i="9"/>
  <c r="H19" i="9"/>
  <c r="H25" i="9" s="1"/>
  <c r="G19" i="9"/>
  <c r="E19" i="9"/>
  <c r="E25" i="9" s="1"/>
  <c r="B20" i="9"/>
  <c r="B21" i="9"/>
  <c r="B22" i="9"/>
  <c r="B23" i="9"/>
  <c r="B24" i="9"/>
  <c r="B8" i="9"/>
  <c r="B9" i="9"/>
  <c r="B10" i="9"/>
  <c r="B11" i="9"/>
  <c r="B12" i="9"/>
  <c r="B13" i="9"/>
  <c r="B14" i="9"/>
  <c r="B15" i="9"/>
  <c r="B16" i="9"/>
  <c r="B17" i="9"/>
  <c r="B18" i="9"/>
  <c r="B19" i="9"/>
  <c r="C40" i="4"/>
  <c r="C39" i="4"/>
  <c r="C38" i="4"/>
  <c r="Q24" i="4"/>
  <c r="O24" i="4"/>
  <c r="N24" i="4"/>
  <c r="C35" i="4"/>
  <c r="C34" i="4"/>
  <c r="C33" i="4"/>
  <c r="C28" i="4"/>
  <c r="X24" i="4"/>
  <c r="X19" i="4"/>
  <c r="U23" i="4"/>
  <c r="T23" i="4"/>
  <c r="U22" i="4"/>
  <c r="T22" i="4"/>
  <c r="U21" i="4"/>
  <c r="U24" i="4" s="1"/>
  <c r="T21" i="4"/>
  <c r="T24" i="4" s="1"/>
  <c r="J23" i="4"/>
  <c r="H22" i="20" s="1"/>
  <c r="J22" i="4"/>
  <c r="H21" i="20" s="1"/>
  <c r="J21" i="4"/>
  <c r="H20" i="20" s="1"/>
  <c r="H4" i="26" s="1"/>
  <c r="J9" i="4"/>
  <c r="J10" i="4"/>
  <c r="J12" i="4"/>
  <c r="J13" i="4"/>
  <c r="J14" i="4"/>
  <c r="J16" i="4"/>
  <c r="J17" i="4"/>
  <c r="W8" i="4"/>
  <c r="T9" i="4"/>
  <c r="U9" i="4"/>
  <c r="W9" i="4"/>
  <c r="N9" i="9" s="1"/>
  <c r="T10" i="4"/>
  <c r="U10" i="4"/>
  <c r="W10" i="4"/>
  <c r="N10" i="9" s="1"/>
  <c r="T12" i="4"/>
  <c r="U12" i="4"/>
  <c r="W12" i="4"/>
  <c r="N12" i="9" s="1"/>
  <c r="T13" i="4"/>
  <c r="U13" i="4"/>
  <c r="W13" i="4"/>
  <c r="N13" i="9" s="1"/>
  <c r="T14" i="4"/>
  <c r="U14" i="4"/>
  <c r="W14" i="4"/>
  <c r="N14" i="9" s="1"/>
  <c r="T16" i="4"/>
  <c r="U16" i="4"/>
  <c r="W16" i="4"/>
  <c r="N16" i="9" s="1"/>
  <c r="T17" i="4"/>
  <c r="U17" i="4"/>
  <c r="W17" i="4"/>
  <c r="N17" i="9" s="1"/>
  <c r="T18" i="4"/>
  <c r="U18" i="4"/>
  <c r="U8" i="4"/>
  <c r="U19" i="4" s="1"/>
  <c r="T8" i="4"/>
  <c r="N19" i="4"/>
  <c r="Q19" i="4"/>
  <c r="O19" i="4"/>
  <c r="C32" i="4" s="1"/>
  <c r="C24" i="4"/>
  <c r="C19" i="4"/>
  <c r="C27" i="4" s="1"/>
  <c r="AA25" i="4" s="1"/>
  <c r="AB25" i="4" s="1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AI10" i="3"/>
  <c r="AI11" i="3"/>
  <c r="AI13" i="3"/>
  <c r="AI14" i="3"/>
  <c r="AI15" i="3"/>
  <c r="AI17" i="3"/>
  <c r="AI18" i="3"/>
  <c r="AI19" i="3"/>
  <c r="AI22" i="3"/>
  <c r="AI23" i="3"/>
  <c r="AI24" i="3"/>
  <c r="AI9" i="3"/>
  <c r="AC25" i="3"/>
  <c r="AA25" i="3"/>
  <c r="Z25" i="3"/>
  <c r="Y25" i="3"/>
  <c r="CE25" i="24" s="1"/>
  <c r="V25" i="3"/>
  <c r="U25" i="3"/>
  <c r="CA25" i="24" s="1"/>
  <c r="T25" i="3"/>
  <c r="S25" i="3"/>
  <c r="BY25" i="24" s="1"/>
  <c r="R25" i="3"/>
  <c r="Q25" i="3"/>
  <c r="P25" i="3"/>
  <c r="O25" i="3"/>
  <c r="N25" i="3"/>
  <c r="M25" i="3"/>
  <c r="L25" i="3"/>
  <c r="K25" i="3"/>
  <c r="J25" i="3"/>
  <c r="I25" i="3"/>
  <c r="G25" i="3"/>
  <c r="F25" i="3"/>
  <c r="E25" i="3"/>
  <c r="AC20" i="3"/>
  <c r="AA20" i="3"/>
  <c r="Z20" i="3"/>
  <c r="Y20" i="3"/>
  <c r="CE20" i="24" s="1"/>
  <c r="V20" i="3"/>
  <c r="U20" i="3"/>
  <c r="CA20" i="24" s="1"/>
  <c r="T20" i="3"/>
  <c r="S20" i="3"/>
  <c r="BY20" i="24" s="1"/>
  <c r="R20" i="3"/>
  <c r="Q20" i="3"/>
  <c r="P20" i="3"/>
  <c r="O20" i="3"/>
  <c r="N20" i="3"/>
  <c r="M20" i="3"/>
  <c r="L20" i="3"/>
  <c r="K20" i="3"/>
  <c r="J20" i="3"/>
  <c r="I20" i="3"/>
  <c r="G20" i="3"/>
  <c r="F20" i="3"/>
  <c r="E20" i="3"/>
  <c r="D20" i="3"/>
  <c r="H24" i="3"/>
  <c r="AF24" i="3" s="1"/>
  <c r="H23" i="3"/>
  <c r="H22" i="3"/>
  <c r="H10" i="3"/>
  <c r="H11" i="3"/>
  <c r="AF11" i="3" s="1"/>
  <c r="H13" i="3"/>
  <c r="H14" i="3"/>
  <c r="AF14" i="3" s="1"/>
  <c r="H15" i="3"/>
  <c r="H17" i="3"/>
  <c r="AF17" i="3" s="1"/>
  <c r="H18" i="3"/>
  <c r="H19" i="3"/>
  <c r="AF19" i="3" s="1"/>
  <c r="AE9" i="3"/>
  <c r="B22" i="3"/>
  <c r="B23" i="3"/>
  <c r="B24" i="3"/>
  <c r="B25" i="3"/>
  <c r="B26" i="3"/>
  <c r="B17" i="3"/>
  <c r="B18" i="3"/>
  <c r="B19" i="3"/>
  <c r="B20" i="3"/>
  <c r="B21" i="3"/>
  <c r="B13" i="3"/>
  <c r="B14" i="3"/>
  <c r="B15" i="3"/>
  <c r="B16" i="3"/>
  <c r="B9" i="3"/>
  <c r="B10" i="3"/>
  <c r="B11" i="3"/>
  <c r="B12" i="3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Z10" i="2"/>
  <c r="Z11" i="2"/>
  <c r="Z13" i="2"/>
  <c r="Z14" i="2"/>
  <c r="Z15" i="2"/>
  <c r="Z17" i="2"/>
  <c r="Z18" i="2"/>
  <c r="Z19" i="2"/>
  <c r="Z22" i="2"/>
  <c r="AB22" i="2"/>
  <c r="Z23" i="2"/>
  <c r="AB23" i="2"/>
  <c r="Z24" i="2"/>
  <c r="AB24" i="2"/>
  <c r="Z9" i="2"/>
  <c r="E24" i="2"/>
  <c r="W24" i="2" s="1"/>
  <c r="E23" i="2"/>
  <c r="W23" i="2" s="1"/>
  <c r="E22" i="2"/>
  <c r="W22" i="2" s="1"/>
  <c r="W9" i="2"/>
  <c r="E10" i="2"/>
  <c r="AD10" i="2" s="1"/>
  <c r="E11" i="2"/>
  <c r="E13" i="2"/>
  <c r="AD13" i="2" s="1"/>
  <c r="E14" i="2"/>
  <c r="E15" i="2"/>
  <c r="AD15" i="2" s="1"/>
  <c r="E17" i="2"/>
  <c r="E18" i="2"/>
  <c r="AD18" i="2" s="1"/>
  <c r="E19" i="2"/>
  <c r="G25" i="9" l="1"/>
  <c r="I25" i="9"/>
  <c r="E28" i="12"/>
  <c r="E33" i="12"/>
  <c r="X10" i="2"/>
  <c r="W21" i="4"/>
  <c r="N21" i="9" s="1"/>
  <c r="W23" i="4"/>
  <c r="N23" i="9" s="1"/>
  <c r="H23" i="6"/>
  <c r="X15" i="2"/>
  <c r="W22" i="4"/>
  <c r="N22" i="9" s="1"/>
  <c r="R23" i="6"/>
  <c r="T19" i="4"/>
  <c r="L23" i="6"/>
  <c r="O25" i="4"/>
  <c r="N25" i="4"/>
  <c r="Q25" i="4"/>
  <c r="Y18" i="4"/>
  <c r="AI20" i="3"/>
  <c r="T23" i="6"/>
  <c r="X18" i="2"/>
  <c r="X13" i="2"/>
  <c r="X23" i="2"/>
  <c r="X24" i="2"/>
  <c r="X22" i="2"/>
  <c r="N23" i="6"/>
  <c r="AD19" i="2"/>
  <c r="W19" i="2"/>
  <c r="AD17" i="2"/>
  <c r="W17" i="2"/>
  <c r="AD14" i="2"/>
  <c r="W14" i="2"/>
  <c r="AD11" i="2"/>
  <c r="W11" i="2"/>
  <c r="X9" i="2"/>
  <c r="AD9" i="2"/>
  <c r="X19" i="2"/>
  <c r="X17" i="2"/>
  <c r="X14" i="2"/>
  <c r="X11" i="2"/>
  <c r="Y8" i="4"/>
  <c r="AF18" i="3"/>
  <c r="Y17" i="4"/>
  <c r="AF15" i="3"/>
  <c r="Y14" i="4"/>
  <c r="AF13" i="3"/>
  <c r="Y12" i="4"/>
  <c r="AF10" i="3"/>
  <c r="Y9" i="4"/>
  <c r="AF23" i="3"/>
  <c r="Y22" i="4"/>
  <c r="H14" i="20"/>
  <c r="P15" i="6"/>
  <c r="G15" i="6"/>
  <c r="H11" i="20"/>
  <c r="P12" i="6"/>
  <c r="G12" i="6"/>
  <c r="H9" i="20"/>
  <c r="P10" i="6"/>
  <c r="G10" i="6"/>
  <c r="H6" i="20"/>
  <c r="P7" i="6"/>
  <c r="G7" i="6"/>
  <c r="P20" i="6"/>
  <c r="G20" i="6"/>
  <c r="P19" i="9"/>
  <c r="U17" i="6"/>
  <c r="T5" i="20"/>
  <c r="T16" i="20" s="1"/>
  <c r="U4" i="25" s="1"/>
  <c r="W18" i="2"/>
  <c r="W15" i="2"/>
  <c r="W13" i="2"/>
  <c r="W10" i="2"/>
  <c r="H25" i="3"/>
  <c r="AF25" i="3" s="1"/>
  <c r="AI25" i="3"/>
  <c r="Y16" i="4"/>
  <c r="Y13" i="4"/>
  <c r="Y10" i="4"/>
  <c r="H5" i="20"/>
  <c r="G6" i="6"/>
  <c r="P6" i="6"/>
  <c r="H13" i="20"/>
  <c r="P14" i="6"/>
  <c r="G14" i="6"/>
  <c r="H10" i="20"/>
  <c r="P11" i="6"/>
  <c r="G11" i="6"/>
  <c r="H7" i="20"/>
  <c r="P8" i="6"/>
  <c r="G8" i="6"/>
  <c r="P19" i="6"/>
  <c r="G19" i="6"/>
  <c r="P21" i="6"/>
  <c r="G21" i="6"/>
  <c r="Y21" i="4"/>
  <c r="Y23" i="4"/>
  <c r="P24" i="9"/>
  <c r="E36" i="12"/>
  <c r="U22" i="6"/>
  <c r="T23" i="20"/>
  <c r="U4" i="26" s="1"/>
  <c r="G25" i="11"/>
  <c r="C31" i="11"/>
  <c r="C25" i="11"/>
  <c r="C25" i="12"/>
  <c r="I25" i="12"/>
  <c r="F36" i="12"/>
  <c r="O17" i="6"/>
  <c r="O22" i="6"/>
  <c r="E25" i="11"/>
  <c r="H25" i="11"/>
  <c r="D25" i="11"/>
  <c r="F25" i="11"/>
  <c r="I25" i="11"/>
  <c r="N24" i="9"/>
  <c r="AF9" i="3"/>
  <c r="AH25" i="3"/>
  <c r="AH24" i="3"/>
  <c r="AE24" i="3"/>
  <c r="AH23" i="3"/>
  <c r="AE23" i="3"/>
  <c r="AH22" i="3"/>
  <c r="AE22" i="3"/>
  <c r="AH19" i="3"/>
  <c r="AE19" i="3"/>
  <c r="AH18" i="3"/>
  <c r="AE18" i="3"/>
  <c r="AH17" i="3"/>
  <c r="AE17" i="3"/>
  <c r="AH15" i="3"/>
  <c r="AE15" i="3"/>
  <c r="AH14" i="3"/>
  <c r="AE14" i="3"/>
  <c r="AH13" i="3"/>
  <c r="AE13" i="3"/>
  <c r="AH11" i="3"/>
  <c r="AE11" i="3"/>
  <c r="AH10" i="3"/>
  <c r="AE10" i="3"/>
  <c r="AH9" i="3"/>
  <c r="AF22" i="3"/>
  <c r="H20" i="3"/>
  <c r="E26" i="3"/>
  <c r="G26" i="3"/>
  <c r="J26" i="3"/>
  <c r="L26" i="3"/>
  <c r="N26" i="3"/>
  <c r="P26" i="3"/>
  <c r="R26" i="3"/>
  <c r="T26" i="3"/>
  <c r="V26" i="3"/>
  <c r="Z26" i="3"/>
  <c r="AC26" i="3"/>
  <c r="F26" i="3"/>
  <c r="I26" i="3"/>
  <c r="K26" i="3"/>
  <c r="M26" i="3"/>
  <c r="O26" i="3"/>
  <c r="Q26" i="3"/>
  <c r="S26" i="3"/>
  <c r="BY26" i="24" s="1"/>
  <c r="U26" i="3"/>
  <c r="CA26" i="24" s="1"/>
  <c r="Y26" i="3"/>
  <c r="CE26" i="24" s="1"/>
  <c r="AA26" i="3"/>
  <c r="U25" i="2"/>
  <c r="T25" i="2"/>
  <c r="S25" i="2"/>
  <c r="R25" i="2"/>
  <c r="Q25" i="2"/>
  <c r="O25" i="2"/>
  <c r="N25" i="2"/>
  <c r="M25" i="2"/>
  <c r="L25" i="2"/>
  <c r="K25" i="2"/>
  <c r="J25" i="2"/>
  <c r="I25" i="2"/>
  <c r="H25" i="2"/>
  <c r="G25" i="2"/>
  <c r="F25" i="2"/>
  <c r="E25" i="2"/>
  <c r="D25" i="2"/>
  <c r="CH25" i="24" s="1"/>
  <c r="C25" i="2"/>
  <c r="CG25" i="24" s="1"/>
  <c r="H20" i="2"/>
  <c r="C20" i="2"/>
  <c r="B8" i="2"/>
  <c r="N22" i="1"/>
  <c r="N27" i="1" s="1"/>
  <c r="N28" i="1" s="1"/>
  <c r="M27" i="1"/>
  <c r="M28" i="1" s="1"/>
  <c r="T27" i="1"/>
  <c r="S27" i="1"/>
  <c r="R27" i="1"/>
  <c r="Q27" i="1"/>
  <c r="P27" i="1"/>
  <c r="O27" i="1"/>
  <c r="L27" i="1"/>
  <c r="K27" i="1"/>
  <c r="J27" i="1"/>
  <c r="I27" i="1"/>
  <c r="H27" i="1"/>
  <c r="G27" i="1"/>
  <c r="F27" i="1"/>
  <c r="E27" i="1"/>
  <c r="D12" i="1"/>
  <c r="W24" i="4" l="1"/>
  <c r="P25" i="9"/>
  <c r="C26" i="2"/>
  <c r="CG26" i="24" s="1"/>
  <c r="CG20" i="24"/>
  <c r="P22" i="6"/>
  <c r="H26" i="3"/>
  <c r="AF26" i="3" s="1"/>
  <c r="Y19" i="4"/>
  <c r="G6" i="20"/>
  <c r="E6" i="20"/>
  <c r="U23" i="6"/>
  <c r="W25" i="2"/>
  <c r="X25" i="2"/>
  <c r="W12" i="1"/>
  <c r="D6" i="20"/>
  <c r="D7" i="6"/>
  <c r="C7" i="6"/>
  <c r="C9" i="9"/>
  <c r="D9" i="9"/>
  <c r="J7" i="6" s="1"/>
  <c r="H26" i="2"/>
  <c r="Z25" i="2"/>
  <c r="AB25" i="2"/>
  <c r="AE25" i="3"/>
  <c r="O23" i="6"/>
  <c r="Y24" i="4"/>
  <c r="G22" i="6"/>
  <c r="H23" i="20"/>
  <c r="I4" i="26" s="1"/>
  <c r="AF20" i="3"/>
  <c r="AE20" i="3"/>
  <c r="AH20" i="3"/>
  <c r="AI26" i="3"/>
  <c r="V12" i="1"/>
  <c r="C33" i="1"/>
  <c r="C32" i="1"/>
  <c r="AE26" i="3" l="1"/>
  <c r="AH26" i="3"/>
  <c r="I7" i="6"/>
  <c r="M9" i="9"/>
  <c r="C27" i="1"/>
  <c r="D26" i="1"/>
  <c r="D25" i="1"/>
  <c r="D24" i="1"/>
  <c r="D13" i="1"/>
  <c r="D15" i="1"/>
  <c r="D16" i="1"/>
  <c r="D17" i="1"/>
  <c r="D19" i="1"/>
  <c r="D20" i="1"/>
  <c r="D21" i="1"/>
  <c r="T22" i="1"/>
  <c r="S22" i="1"/>
  <c r="S28" i="1" s="1"/>
  <c r="R22" i="1"/>
  <c r="R28" i="1" s="1"/>
  <c r="Q22" i="1"/>
  <c r="Q28" i="1" s="1"/>
  <c r="P22" i="1"/>
  <c r="P28" i="1" s="1"/>
  <c r="O22" i="1"/>
  <c r="L22" i="1"/>
  <c r="L28" i="1" s="1"/>
  <c r="K22" i="1"/>
  <c r="K28" i="1" s="1"/>
  <c r="J22" i="1"/>
  <c r="J28" i="1" s="1"/>
  <c r="I22" i="1"/>
  <c r="I28" i="1" s="1"/>
  <c r="H22" i="1"/>
  <c r="H28" i="1" s="1"/>
  <c r="G22" i="1"/>
  <c r="G28" i="1" s="1"/>
  <c r="F22" i="1"/>
  <c r="E22" i="1"/>
  <c r="C22" i="1"/>
  <c r="W32" i="1" s="1"/>
  <c r="G36" i="14"/>
  <c r="F36" i="14"/>
  <c r="E36" i="14"/>
  <c r="D36" i="14"/>
  <c r="C36" i="14"/>
  <c r="B36" i="14"/>
  <c r="H34" i="14"/>
  <c r="I35" i="14"/>
  <c r="H35" i="14"/>
  <c r="H36" i="14" s="1"/>
  <c r="I34" i="14"/>
  <c r="I11" i="14"/>
  <c r="I21" i="14"/>
  <c r="I20" i="14"/>
  <c r="I19" i="14"/>
  <c r="I18" i="14"/>
  <c r="I17" i="14"/>
  <c r="I16" i="14"/>
  <c r="I15" i="14"/>
  <c r="I14" i="14"/>
  <c r="I13" i="14"/>
  <c r="I12" i="14"/>
  <c r="H21" i="14"/>
  <c r="H20" i="14"/>
  <c r="H19" i="14"/>
  <c r="H18" i="14"/>
  <c r="H17" i="14"/>
  <c r="H16" i="14"/>
  <c r="H15" i="14"/>
  <c r="H14" i="14"/>
  <c r="H13" i="14"/>
  <c r="H12" i="14"/>
  <c r="H11" i="14"/>
  <c r="G30" i="15"/>
  <c r="G27" i="15"/>
  <c r="G24" i="15"/>
  <c r="G21" i="15"/>
  <c r="J18" i="4"/>
  <c r="F28" i="1" l="1"/>
  <c r="X22" i="1"/>
  <c r="I36" i="14"/>
  <c r="G20" i="20"/>
  <c r="D20" i="20"/>
  <c r="E20" i="20"/>
  <c r="G22" i="20"/>
  <c r="E22" i="20"/>
  <c r="D22" i="20"/>
  <c r="G21" i="20"/>
  <c r="D21" i="20"/>
  <c r="E21" i="20"/>
  <c r="G15" i="20"/>
  <c r="E15" i="20"/>
  <c r="G13" i="20"/>
  <c r="E13" i="20"/>
  <c r="G10" i="20"/>
  <c r="E10" i="20"/>
  <c r="G7" i="20"/>
  <c r="E7" i="20"/>
  <c r="G14" i="20"/>
  <c r="E14" i="20"/>
  <c r="G11" i="20"/>
  <c r="E11" i="20"/>
  <c r="G9" i="20"/>
  <c r="E9" i="20"/>
  <c r="E5" i="20"/>
  <c r="G5" i="20"/>
  <c r="E28" i="1"/>
  <c r="O28" i="1"/>
  <c r="W31" i="1"/>
  <c r="X31" i="1" s="1"/>
  <c r="D15" i="20"/>
  <c r="D16" i="6"/>
  <c r="C16" i="6"/>
  <c r="C18" i="9"/>
  <c r="D18" i="9"/>
  <c r="J16" i="6" s="1"/>
  <c r="D13" i="20"/>
  <c r="D14" i="6"/>
  <c r="C14" i="6"/>
  <c r="C16" i="9"/>
  <c r="D16" i="9"/>
  <c r="J14" i="6" s="1"/>
  <c r="D10" i="20"/>
  <c r="D11" i="6"/>
  <c r="C11" i="6"/>
  <c r="C13" i="9"/>
  <c r="D13" i="9"/>
  <c r="J11" i="6" s="1"/>
  <c r="D7" i="20"/>
  <c r="D8" i="6"/>
  <c r="C8" i="6"/>
  <c r="C10" i="9"/>
  <c r="D10" i="9"/>
  <c r="J8" i="6" s="1"/>
  <c r="D19" i="6"/>
  <c r="C19" i="6"/>
  <c r="D21" i="9"/>
  <c r="C21" i="9"/>
  <c r="D21" i="6"/>
  <c r="C21" i="6"/>
  <c r="D23" i="9"/>
  <c r="J21" i="6" s="1"/>
  <c r="C23" i="9"/>
  <c r="H15" i="20"/>
  <c r="H4" i="25" s="1"/>
  <c r="P16" i="6"/>
  <c r="P17" i="6" s="1"/>
  <c r="P23" i="6" s="1"/>
  <c r="G16" i="6"/>
  <c r="G17" i="6" s="1"/>
  <c r="G23" i="6" s="1"/>
  <c r="D22" i="1"/>
  <c r="W22" i="1" s="1"/>
  <c r="T28" i="1"/>
  <c r="G57" i="10"/>
  <c r="D14" i="20"/>
  <c r="D15" i="6"/>
  <c r="C15" i="6"/>
  <c r="C17" i="9"/>
  <c r="D17" i="9"/>
  <c r="J15" i="6" s="1"/>
  <c r="D11" i="20"/>
  <c r="D12" i="6"/>
  <c r="C12" i="6"/>
  <c r="C14" i="9"/>
  <c r="D14" i="9"/>
  <c r="J12" i="6" s="1"/>
  <c r="D9" i="20"/>
  <c r="D16" i="20" s="1"/>
  <c r="D4" i="25" s="1"/>
  <c r="D10" i="6"/>
  <c r="C10" i="6"/>
  <c r="C12" i="9"/>
  <c r="D12" i="9"/>
  <c r="J10" i="6" s="1"/>
  <c r="C6" i="6"/>
  <c r="D6" i="6"/>
  <c r="D20" i="6"/>
  <c r="C20" i="6"/>
  <c r="D22" i="9"/>
  <c r="J20" i="6" s="1"/>
  <c r="C22" i="9"/>
  <c r="J6" i="6"/>
  <c r="W18" i="4"/>
  <c r="C28" i="1"/>
  <c r="W21" i="1"/>
  <c r="V21" i="1"/>
  <c r="W19" i="1"/>
  <c r="V19" i="1"/>
  <c r="W16" i="1"/>
  <c r="V16" i="1"/>
  <c r="W13" i="1"/>
  <c r="V13" i="1"/>
  <c r="W24" i="1"/>
  <c r="V24" i="1"/>
  <c r="D27" i="1"/>
  <c r="D28" i="1" s="1"/>
  <c r="W26" i="1"/>
  <c r="V26" i="1"/>
  <c r="W20" i="1"/>
  <c r="V20" i="1"/>
  <c r="W17" i="1"/>
  <c r="V17" i="1"/>
  <c r="W15" i="1"/>
  <c r="V15" i="1"/>
  <c r="V11" i="1"/>
  <c r="W11" i="1"/>
  <c r="W25" i="1"/>
  <c r="V25" i="1"/>
  <c r="V22" i="1" l="1"/>
  <c r="H16" i="20"/>
  <c r="I4" i="25" s="1"/>
  <c r="G16" i="20"/>
  <c r="G4" i="25" s="1"/>
  <c r="G23" i="20"/>
  <c r="G4" i="26" s="1"/>
  <c r="J17" i="6"/>
  <c r="E16" i="20"/>
  <c r="E4" i="25" s="1"/>
  <c r="D17" i="6"/>
  <c r="D33" i="6" s="1"/>
  <c r="E32" i="6" s="1"/>
  <c r="I20" i="6"/>
  <c r="M22" i="9"/>
  <c r="I21" i="6"/>
  <c r="M23" i="9"/>
  <c r="I19" i="6"/>
  <c r="I22" i="6" s="1"/>
  <c r="M21" i="9"/>
  <c r="M24" i="9" s="1"/>
  <c r="C24" i="9"/>
  <c r="C22" i="6"/>
  <c r="D23" i="20"/>
  <c r="D4" i="26" s="1"/>
  <c r="N18" i="9"/>
  <c r="W19" i="4"/>
  <c r="D19" i="9"/>
  <c r="C17" i="6"/>
  <c r="D30" i="6" s="1"/>
  <c r="E29" i="6" s="1"/>
  <c r="I10" i="6"/>
  <c r="M12" i="9"/>
  <c r="I12" i="6"/>
  <c r="M14" i="9"/>
  <c r="I15" i="6"/>
  <c r="M17" i="9"/>
  <c r="J19" i="6"/>
  <c r="J22" i="6" s="1"/>
  <c r="D24" i="9"/>
  <c r="D22" i="6"/>
  <c r="E23" i="20"/>
  <c r="E4" i="26" s="1"/>
  <c r="I8" i="6"/>
  <c r="M10" i="9"/>
  <c r="I11" i="6"/>
  <c r="M13" i="9"/>
  <c r="I14" i="6"/>
  <c r="M16" i="9"/>
  <c r="I16" i="6"/>
  <c r="M18" i="9"/>
  <c r="W28" i="1"/>
  <c r="V28" i="1"/>
  <c r="W27" i="1"/>
  <c r="V27" i="1"/>
  <c r="C20" i="3"/>
  <c r="J23" i="6" l="1"/>
  <c r="D23" i="6"/>
  <c r="C23" i="6"/>
  <c r="R24" i="20"/>
  <c r="P24" i="20"/>
  <c r="N24" i="20"/>
  <c r="S20" i="2"/>
  <c r="S26" i="2" s="1"/>
  <c r="J24" i="20" l="1"/>
  <c r="K24" i="20"/>
  <c r="M24" i="20"/>
  <c r="O24" i="20"/>
  <c r="Q24" i="20"/>
  <c r="S24" i="20"/>
  <c r="X24" i="20"/>
  <c r="Y24" i="20"/>
  <c r="Z24" i="20"/>
  <c r="G20" i="2"/>
  <c r="G26" i="2" s="1"/>
  <c r="I57" i="10"/>
  <c r="B4" i="20"/>
  <c r="E25" i="12"/>
  <c r="D25" i="12"/>
  <c r="R24" i="4"/>
  <c r="M24" i="4"/>
  <c r="L24" i="4"/>
  <c r="K24" i="4"/>
  <c r="I24" i="4"/>
  <c r="H24" i="4"/>
  <c r="G24" i="4"/>
  <c r="F24" i="4"/>
  <c r="E24" i="4"/>
  <c r="D24" i="4"/>
  <c r="B8" i="3"/>
  <c r="D25" i="3"/>
  <c r="D26" i="3" s="1"/>
  <c r="C25" i="3"/>
  <c r="C26" i="3" s="1"/>
  <c r="B5" i="6"/>
  <c r="J40" i="16"/>
  <c r="G40" i="16"/>
  <c r="F40" i="16"/>
  <c r="E40" i="16"/>
  <c r="D40" i="16"/>
  <c r="C40" i="16"/>
  <c r="B40" i="16"/>
  <c r="H39" i="16"/>
  <c r="I39" i="16" s="1"/>
  <c r="H38" i="16"/>
  <c r="I38" i="16" s="1"/>
  <c r="J35" i="16"/>
  <c r="W24" i="20" l="1"/>
  <c r="M8" i="9"/>
  <c r="J24" i="4"/>
  <c r="U24" i="20"/>
  <c r="T24" i="20"/>
  <c r="C23" i="20"/>
  <c r="C4" i="26" s="1"/>
  <c r="I24" i="20"/>
  <c r="V24" i="20"/>
  <c r="G35" i="16"/>
  <c r="F35" i="16"/>
  <c r="E35" i="16"/>
  <c r="D35" i="16"/>
  <c r="C35" i="16"/>
  <c r="B35" i="16"/>
  <c r="H34" i="16"/>
  <c r="I34" i="16" s="1"/>
  <c r="H33" i="16"/>
  <c r="I33" i="16" s="1"/>
  <c r="H31" i="16"/>
  <c r="I31" i="16" s="1"/>
  <c r="H30" i="16"/>
  <c r="I30" i="16" s="1"/>
  <c r="H28" i="16"/>
  <c r="I28" i="16" s="1"/>
  <c r="H27" i="16"/>
  <c r="I27" i="16" s="1"/>
  <c r="H25" i="16"/>
  <c r="I25" i="16" s="1"/>
  <c r="H24" i="16"/>
  <c r="I24" i="16" s="1"/>
  <c r="J21" i="16"/>
  <c r="G21" i="16"/>
  <c r="F21" i="16"/>
  <c r="E21" i="16"/>
  <c r="D21" i="16"/>
  <c r="C21" i="16"/>
  <c r="B21" i="16"/>
  <c r="H20" i="16"/>
  <c r="I20" i="16" s="1"/>
  <c r="H19" i="16"/>
  <c r="I19" i="16" s="1"/>
  <c r="J17" i="16"/>
  <c r="J36" i="16" s="1"/>
  <c r="G17" i="16"/>
  <c r="F17" i="16"/>
  <c r="F36" i="16" s="1"/>
  <c r="E17" i="16"/>
  <c r="D17" i="16"/>
  <c r="D36" i="16" s="1"/>
  <c r="C17" i="16"/>
  <c r="B17" i="16"/>
  <c r="B36" i="16" s="1"/>
  <c r="H16" i="16"/>
  <c r="I16" i="16" s="1"/>
  <c r="H15" i="16"/>
  <c r="I15" i="16" s="1"/>
  <c r="N13" i="13"/>
  <c r="M13" i="13"/>
  <c r="L13" i="13"/>
  <c r="K13" i="13"/>
  <c r="J13" i="13"/>
  <c r="I13" i="13"/>
  <c r="H13" i="13"/>
  <c r="G13" i="13"/>
  <c r="F13" i="13"/>
  <c r="E13" i="13"/>
  <c r="C13" i="13"/>
  <c r="N10" i="13"/>
  <c r="M10" i="13"/>
  <c r="L10" i="13"/>
  <c r="K10" i="13"/>
  <c r="J10" i="13"/>
  <c r="I10" i="13"/>
  <c r="H10" i="13"/>
  <c r="G10" i="13"/>
  <c r="F10" i="13"/>
  <c r="P10" i="13" s="1"/>
  <c r="C10" i="13"/>
  <c r="H25" i="12"/>
  <c r="G25" i="12"/>
  <c r="B7" i="12"/>
  <c r="B7" i="11"/>
  <c r="K19" i="9"/>
  <c r="K25" i="9" s="1"/>
  <c r="J19" i="9"/>
  <c r="J25" i="9" s="1"/>
  <c r="B7" i="9"/>
  <c r="D59" i="10"/>
  <c r="C59" i="10"/>
  <c r="R19" i="4"/>
  <c r="R25" i="4" s="1"/>
  <c r="M19" i="4"/>
  <c r="M25" i="4" s="1"/>
  <c r="L19" i="4"/>
  <c r="L25" i="4" s="1"/>
  <c r="K19" i="4"/>
  <c r="AC19" i="4" s="1"/>
  <c r="J19" i="4"/>
  <c r="AA19" i="4" s="1"/>
  <c r="AC20" i="4" s="1"/>
  <c r="I19" i="4"/>
  <c r="I25" i="4" s="1"/>
  <c r="H19" i="4"/>
  <c r="H25" i="4" s="1"/>
  <c r="G19" i="4"/>
  <c r="G25" i="4" s="1"/>
  <c r="F19" i="4"/>
  <c r="F25" i="4" s="1"/>
  <c r="E19" i="4"/>
  <c r="E25" i="4" s="1"/>
  <c r="D19" i="4"/>
  <c r="D25" i="4" s="1"/>
  <c r="C25" i="4"/>
  <c r="N8" i="9"/>
  <c r="N19" i="9" s="1"/>
  <c r="N25" i="9" s="1"/>
  <c r="C36" i="16" l="1"/>
  <c r="H21" i="16"/>
  <c r="I21" i="16" s="1"/>
  <c r="H35" i="16"/>
  <c r="I35" i="16" s="1"/>
  <c r="C24" i="20"/>
  <c r="AD19" i="4"/>
  <c r="P13" i="13"/>
  <c r="E36" i="16"/>
  <c r="G36" i="16"/>
  <c r="H17" i="16"/>
  <c r="I6" i="6"/>
  <c r="I17" i="6" s="1"/>
  <c r="I23" i="6" s="1"/>
  <c r="C14" i="13"/>
  <c r="F14" i="13"/>
  <c r="H14" i="13"/>
  <c r="J14" i="13"/>
  <c r="L14" i="13"/>
  <c r="Q26" i="13" s="1"/>
  <c r="N14" i="13"/>
  <c r="E14" i="13"/>
  <c r="G14" i="13"/>
  <c r="I14" i="13"/>
  <c r="K14" i="13"/>
  <c r="M14" i="13"/>
  <c r="Q29" i="13" s="1"/>
  <c r="C19" i="9"/>
  <c r="M19" i="9"/>
  <c r="M25" i="9" s="1"/>
  <c r="D62" i="10"/>
  <c r="D25" i="9"/>
  <c r="D24" i="20"/>
  <c r="F24" i="20"/>
  <c r="K25" i="4"/>
  <c r="J25" i="4"/>
  <c r="B7" i="4"/>
  <c r="P14" i="13" l="1"/>
  <c r="Q23" i="13" s="1"/>
  <c r="Q27" i="13"/>
  <c r="R26" i="13" s="1"/>
  <c r="Q20" i="13"/>
  <c r="Q30" i="13"/>
  <c r="R29" i="13" s="1"/>
  <c r="Q24" i="13"/>
  <c r="H36" i="16"/>
  <c r="I36" i="16" s="1"/>
  <c r="I17" i="16"/>
  <c r="C25" i="9"/>
  <c r="O28" i="9"/>
  <c r="AA20" i="4"/>
  <c r="AB19" i="4" s="1"/>
  <c r="H24" i="20"/>
  <c r="U20" i="2"/>
  <c r="T20" i="2"/>
  <c r="T26" i="2" s="1"/>
  <c r="R20" i="2"/>
  <c r="Q20" i="2"/>
  <c r="Q26" i="2" s="1"/>
  <c r="O20" i="2"/>
  <c r="O26" i="2" s="1"/>
  <c r="N20" i="2"/>
  <c r="N26" i="2" s="1"/>
  <c r="M20" i="2"/>
  <c r="M26" i="2" s="1"/>
  <c r="L20" i="2"/>
  <c r="L26" i="2" s="1"/>
  <c r="K20" i="2"/>
  <c r="K26" i="2" s="1"/>
  <c r="J20" i="2"/>
  <c r="J26" i="2" s="1"/>
  <c r="I20" i="2"/>
  <c r="F20" i="2"/>
  <c r="E20" i="2"/>
  <c r="D20" i="2"/>
  <c r="R23" i="13" l="1"/>
  <c r="D26" i="2"/>
  <c r="CH26" i="24" s="1"/>
  <c r="CH20" i="24"/>
  <c r="AB20" i="2"/>
  <c r="AD20" i="2"/>
  <c r="W20" i="2"/>
  <c r="X20" i="2"/>
  <c r="I26" i="2"/>
  <c r="AB26" i="2" s="1"/>
  <c r="R26" i="2"/>
  <c r="AE20" i="2"/>
  <c r="F26" i="2"/>
  <c r="Z26" i="2" s="1"/>
  <c r="Z20" i="2"/>
  <c r="H57" i="10"/>
  <c r="U26" i="2"/>
  <c r="E26" i="2"/>
  <c r="G24" i="20"/>
  <c r="E24" i="20"/>
  <c r="O29" i="9"/>
  <c r="O30" i="9" s="1"/>
  <c r="W26" i="2" l="1"/>
  <c r="X26" i="2"/>
  <c r="H40" i="16"/>
  <c r="I40" i="16" s="1"/>
</calcChain>
</file>

<file path=xl/comments1.xml><?xml version="1.0" encoding="utf-8"?>
<comments xmlns="http://schemas.openxmlformats.org/spreadsheetml/2006/main">
  <authors>
    <author>Светлана Игоревна Мерзлякова</author>
  </authors>
  <commentList>
    <comment ref="B6" authorId="0">
      <text>
        <r>
          <rPr>
            <b/>
            <sz val="9"/>
            <color indexed="81"/>
            <rFont val="Tahoma"/>
            <charset val="1"/>
          </rPr>
          <t xml:space="preserve">Наименование в формате - МБОУ СОШ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merzlyakova</author>
  </authors>
  <commentList>
    <comment ref="L1" authorId="0">
      <text>
        <r>
          <rPr>
            <b/>
            <sz val="8"/>
            <color indexed="81"/>
            <rFont val="Tahoma"/>
            <family val="2"/>
            <charset val="204"/>
          </rPr>
          <t>Все учреждения Хабаровского края подключены к сети Интернет через ХКОИС.
Ответ «да», даже в случае временного отсутствия услуги.</t>
        </r>
      </text>
    </comment>
    <comment ref="M1" authorId="0">
      <text>
        <r>
          <rPr>
            <b/>
            <sz val="8"/>
            <color indexed="81"/>
            <rFont val="Tahoma"/>
            <family val="2"/>
            <charset val="204"/>
          </rPr>
          <t>У абонентов ХКОИС данный вид связи не используется.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N1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 при наличии соединения с сетью Интернет по наземным каналам связи с использованием проводных (ADSL) и беспроводных (радиомодем, мобильная связь) технологий.</t>
        </r>
      </text>
    </comment>
    <comment ref="O1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Указывается, если в учреждении установлено спутниковое оборудование для организации доступа в сеть Интернет (имеется параболическая спутниковая антенна)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P1" authorId="0">
      <text>
        <r>
          <rPr>
            <b/>
            <sz val="8"/>
            <color indexed="81"/>
            <rFont val="Tahoma"/>
            <family val="2"/>
            <charset val="204"/>
          </rPr>
          <t>Скорость подключения к сети Интернет в большинстве образовательных учреждений края находится в диапазоне от 256 кбит/с до 1 мбит/с. 
Уточнить фактическую скорость подключения можно, обратившись в службу технической поддержки ХКОИС по тел. (4212) 733713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Y1" authorId="0">
      <text>
        <r>
          <rPr>
            <b/>
            <sz val="8"/>
            <color indexed="81"/>
            <rFont val="Tahoma"/>
            <family val="2"/>
            <charset val="204"/>
          </rPr>
          <t>Все учреждения края имеют электронную библиотеку.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merzlyakova</author>
  </authors>
  <commentList>
    <comment ref="N3" authorId="0">
      <text>
        <r>
          <rPr>
            <b/>
            <sz val="8"/>
            <color indexed="81"/>
            <rFont val="Tahoma"/>
            <family val="2"/>
            <charset val="204"/>
          </rPr>
          <t>У абонентов ХКОИС данный вид связи не используется.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O3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 при наличии соединения с сетью Интернет по наземным каналам связи с использованием проводных (ADSL) и беспроводных (радиомодем, мобильная связь) технологий.</t>
        </r>
      </text>
    </comment>
    <comment ref="P3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Указывается, если в учреждении установлено спутниковое оборудование для организации доступа в сеть Интернет (имеется параболическая спутниковая антенна)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3" authorId="0">
      <text>
        <r>
          <rPr>
            <b/>
            <sz val="8"/>
            <color indexed="81"/>
            <rFont val="Tahoma"/>
            <family val="2"/>
            <charset val="204"/>
          </rPr>
          <t>Скорость подключения к сети Интернет в большинстве образовательных учреждений края находится в диапазоне от 256 кбит/с до 1 мбит/с. 
Уточнить фактическую скорость подключения можно, обратившись в службу технической поддержки ХКОИС по тел. (4212) 733713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merzlyakova</author>
  </authors>
  <commentList>
    <comment ref="N3" authorId="0">
      <text>
        <r>
          <rPr>
            <b/>
            <sz val="8"/>
            <color indexed="81"/>
            <rFont val="Tahoma"/>
            <family val="2"/>
            <charset val="204"/>
          </rPr>
          <t>У абонентов ХКОИС данный вид связи не используется.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O3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 при наличии соединения с сетью Интернет по наземным каналам связи с использованием проводных (ADSL) и беспроводных (радиомодем, мобильная связь) технологий.</t>
        </r>
      </text>
    </comment>
    <comment ref="P3" authorId="0">
      <text>
        <r>
          <rPr>
            <b/>
            <sz val="8"/>
            <color indexed="81"/>
            <rFont val="Tahoma"/>
            <family val="2"/>
            <charset val="204"/>
          </rPr>
          <t>Указывается, если в учреждении установлено спутниковое оборудование для организации доступа в сеть Интернет (имеется параболическая спутниковая антенна)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3" authorId="0">
      <text>
        <r>
          <rPr>
            <b/>
            <sz val="8"/>
            <color indexed="81"/>
            <rFont val="Tahoma"/>
            <family val="2"/>
            <charset val="204"/>
          </rPr>
          <t>Скорость подключения к сети Интернет в большинстве образовательных учреждений края находится в диапазоне от 256 кбит/с до 1 мбит/с. 
Уточнить фактическую скорость подключения можно, обратившись в службу технической поддержки ХКОИС по тел. (4212) 733713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<sst xmlns="http://schemas.openxmlformats.org/spreadsheetml/2006/main" count="881" uniqueCount="568">
  <si>
    <t>Интер 1</t>
  </si>
  <si>
    <t>Интер 2</t>
  </si>
  <si>
    <t>Интер 3</t>
  </si>
  <si>
    <t>сумма</t>
  </si>
  <si>
    <t>не в ЛВС</t>
  </si>
  <si>
    <t>не в Интер</t>
  </si>
  <si>
    <t>7+8=</t>
  </si>
  <si>
    <t>не учебные</t>
  </si>
  <si>
    <t>ст.12</t>
  </si>
  <si>
    <t>из т.6</t>
  </si>
  <si>
    <t>(10+13)-(12+14)=</t>
  </si>
  <si>
    <t>из т.3</t>
  </si>
  <si>
    <t>анализ представленной информации в разрезе края позволит установить объективную картину обеспеченности преподавания информатики и других учебных дисциплин компьютерной техникой</t>
  </si>
  <si>
    <t>п/п</t>
  </si>
  <si>
    <t>Тип компьютерной техники                           (количество рабочих мест)</t>
  </si>
  <si>
    <t>ПК на основе двухъядерного процессора с тактовой частотой</t>
  </si>
  <si>
    <t>ПК на основе процессора с тактовой частотой</t>
  </si>
  <si>
    <t>2,0 ГГц  и выше</t>
  </si>
  <si>
    <t>ниже 2,0 ГГц</t>
  </si>
  <si>
    <t>3,0 ГГц  и выше</t>
  </si>
  <si>
    <t>ниже  800 МГц</t>
  </si>
  <si>
    <t>Количество компьютерных классов, имеющих ЛВС /  в них рабочих мест, включенных в ЛВС</t>
  </si>
  <si>
    <t>Количество ПК, приобретенных и установленных в прошедшем учебном году</t>
  </si>
  <si>
    <r>
      <t xml:space="preserve"> (</t>
    </r>
    <r>
      <rPr>
        <i/>
        <sz val="10"/>
        <color theme="1"/>
        <rFont val="Arial Narrow"/>
        <family val="2"/>
        <charset val="204"/>
      </rPr>
      <t>в том числе учреждения, реализующие программы общего образования  по  информатике и ИКТ в соответствии с учебными планами общеобразовательных учреждений – специальные (коррекционные) общеобразовательные учреждения,   учреждения дополнительного образования детей; вечерние (сменные) образовательные учреждения)</t>
    </r>
  </si>
  <si>
    <r>
      <t xml:space="preserve">3,0 ГГц  </t>
    </r>
    <r>
      <rPr>
        <u/>
        <sz val="10"/>
        <color theme="1"/>
        <rFont val="Arial Narrow"/>
        <family val="2"/>
        <charset val="204"/>
      </rPr>
      <t>&gt;</t>
    </r>
    <r>
      <rPr>
        <sz val="10"/>
        <color theme="1"/>
        <rFont val="Arial Narrow"/>
        <family val="2"/>
        <charset val="204"/>
      </rPr>
      <t xml:space="preserve">  2,0 ГГц</t>
    </r>
  </si>
  <si>
    <r>
      <t xml:space="preserve">2,0 ГГц  </t>
    </r>
    <r>
      <rPr>
        <u/>
        <sz val="10"/>
        <color theme="1"/>
        <rFont val="Arial Narrow"/>
        <family val="2"/>
        <charset val="204"/>
      </rPr>
      <t>&gt;</t>
    </r>
    <r>
      <rPr>
        <sz val="10"/>
        <color theme="1"/>
        <rFont val="Arial Narrow"/>
        <family val="2"/>
        <charset val="204"/>
      </rPr>
      <t xml:space="preserve">  1,0 ГГц</t>
    </r>
  </si>
  <si>
    <r>
      <t xml:space="preserve">1,0 Ггц  </t>
    </r>
    <r>
      <rPr>
        <u/>
        <sz val="10"/>
        <color theme="1"/>
        <rFont val="Arial Narrow"/>
        <family val="2"/>
        <charset val="204"/>
      </rPr>
      <t>&gt;</t>
    </r>
    <r>
      <rPr>
        <sz val="10"/>
        <color theme="1"/>
        <rFont val="Arial Narrow"/>
        <family val="2"/>
        <charset val="204"/>
      </rPr>
      <t xml:space="preserve">  800 МГц</t>
    </r>
  </si>
  <si>
    <t>КОНТРОЛЬ ДАННЫХ</t>
  </si>
  <si>
    <t>Сведения об учебной компьютерной технике, списанной или находящейся в процессе списания, в выше приведенную таблицу не включаются.</t>
  </si>
  <si>
    <t>Полное наименование образовательного учреждения</t>
  </si>
  <si>
    <t>Основного общего образования</t>
  </si>
  <si>
    <t>Начального общего образования</t>
  </si>
  <si>
    <t>ИТОГО в общеобразовательных  учреждениях:</t>
  </si>
  <si>
    <t xml:space="preserve"> - в средних:</t>
  </si>
  <si>
    <t xml:space="preserve"> - в начальных:</t>
  </si>
  <si>
    <t xml:space="preserve"> - в основных:</t>
  </si>
  <si>
    <t>Количество общеобразовательных школ, имеющих компьютерные классы, в составе не менее семи ПК:</t>
  </si>
  <si>
    <t xml:space="preserve"> - средних:</t>
  </si>
  <si>
    <t xml:space="preserve"> - основных:</t>
  </si>
  <si>
    <t xml:space="preserve"> - начальных:</t>
  </si>
  <si>
    <t>Количество общеобразовательных школ, имеющих компьютерные классы, в составе не менее семи ПК, работающих в единой ЛВС:</t>
  </si>
  <si>
    <t>Оснащенность классных комнат</t>
  </si>
  <si>
    <t>Количество  ПК,  включенных в ЛВС  учреждения</t>
  </si>
  <si>
    <t>Количество ПК, приобретенных и     установленных в прошедшем  учебном году</t>
  </si>
  <si>
    <t>В таблицу необходимо включить ПК, установленные на рабочих местах учителей-предметников в предметных кабинетах, в том числе АРМы поставленные в рамках:</t>
  </si>
  <si>
    <t>- федерального проекта ИСО;</t>
  </si>
  <si>
    <t>- краевого проекта оснащения общеобразовательных учреждений интерактивными комплектами;</t>
  </si>
  <si>
    <t>- проекта «Дистанционное образование детей-инвалидов»;</t>
  </si>
  <si>
    <t xml:space="preserve">*) АРМы ПП (педагогов-предметников) и СП (сетевых педагогов) поставленные в рамках проекта «Дистанционное образование детей-инвалидов». </t>
  </si>
  <si>
    <t>Оснащенность компьютерным оборудованием рабочих мест сотрудников</t>
  </si>
  <si>
    <t>директора</t>
  </si>
  <si>
    <t>секретаря</t>
  </si>
  <si>
    <t>библиотекаря</t>
  </si>
  <si>
    <t>бухгалтеров</t>
  </si>
  <si>
    <t>других сотрудников</t>
  </si>
  <si>
    <t>ИТОГО</t>
  </si>
  <si>
    <t>Количество  ПК, подключенных к сети Интернет</t>
  </si>
  <si>
    <t>Количество  ПК,  включенных  в ЛВС  учреждения</t>
  </si>
  <si>
    <t>Количество  мультимедийных  проекторов / в т.ч. в компьютерном классе</t>
  </si>
  <si>
    <t>Состав локальной сети общеобразовательного учреждения – количество рабочих мест по структурным подразделениям  учреждения в ЛВС</t>
  </si>
  <si>
    <t>администрация</t>
  </si>
  <si>
    <t>учительская</t>
  </si>
  <si>
    <t>библиотека</t>
  </si>
  <si>
    <t>компьютерные классы</t>
  </si>
  <si>
    <t>другие</t>
  </si>
  <si>
    <t>Наличие ЛВС учреждения (1 / 0)</t>
  </si>
  <si>
    <t>цифры должны совпадать!</t>
  </si>
  <si>
    <t>Количество  рабочих мест  ЛВС, подключенных к сети Интернет</t>
  </si>
  <si>
    <t>Количество  учебных рабочих мест в ЛВС учреждения</t>
  </si>
  <si>
    <t>Общее количество ПК,  не включенных   в ЛВС учреждения</t>
  </si>
  <si>
    <t>Количество учебных  ПК, не включенных  в ЛВС  учреждения</t>
  </si>
  <si>
    <t xml:space="preserve">В столбце 3  проставляется «1»  - при наличии ЛВС, объединяющей персональные компьютеры различных структурных подразделений учреждений (автоматизированные рабочие места администрации, секретаря, библиотекаря, компьютерный класс и др.), «0»  - при ее отсутствии.  </t>
  </si>
  <si>
    <t>Обращаем внимание, что сумма столбцов 10 и 13 = общее количество ПК учреждения.</t>
  </si>
  <si>
    <t>5. Сведения об изменении учебного компьютерного парка в общеобразовательных учреждениях</t>
  </si>
  <si>
    <t xml:space="preserve">(анализ представленной информации позволит установить соотношение темпов старения учебной компьютерной техники и темпов ее обновления, обосновать необходимость реализации целевых краевых проектов и участие края в федеральных целевых проектах) </t>
  </si>
  <si>
    <t xml:space="preserve">в каких образовательных учреждениях (с указанием количества по каждому): </t>
  </si>
  <si>
    <t>Списано</t>
  </si>
  <si>
    <t>в компьютерном классе</t>
  </si>
  <si>
    <t>в учебных кабинетах, включая АРМы учителей-предметников</t>
  </si>
  <si>
    <t>на АРМах сотрудников учреждения</t>
  </si>
  <si>
    <t xml:space="preserve">Находится в процессе списания в настоящее время:  </t>
  </si>
  <si>
    <t>Источник финансирования</t>
  </si>
  <si>
    <t>План *) (тыс. рублей)</t>
  </si>
  <si>
    <t>Факт (тыс. рублей)</t>
  </si>
  <si>
    <t>Наименование и количество единиц оборудования</t>
  </si>
  <si>
    <t>Муниципальный бюджет</t>
  </si>
  <si>
    <t xml:space="preserve">Средства субвенций на реализацию общеобразовательных программ  </t>
  </si>
  <si>
    <t>Спонсорские средства</t>
  </si>
  <si>
    <t>ИТОГО на муниципальном уровне</t>
  </si>
  <si>
    <t>Краевой бюджет</t>
  </si>
  <si>
    <t xml:space="preserve">Федеральный бюджет </t>
  </si>
  <si>
    <t>ВСЕГО</t>
  </si>
  <si>
    <t>количество единиц компьютерной техники:</t>
  </si>
  <si>
    <t xml:space="preserve">Количество ПК в учреждении </t>
  </si>
  <si>
    <t>Количество ПК в учреждении, на которых установлено свободное программное обеспечение</t>
  </si>
  <si>
    <t>всего</t>
  </si>
  <si>
    <t>в т.ч. учебных</t>
  </si>
  <si>
    <t>В столбце 4 указывается общее количество учебных компьютерных мест, приведенных в таблицах разделов 1, 2 (все учебные ПК учреждения).</t>
  </si>
  <si>
    <t>Общее количество ПК соотнести с таблицей раздела 4.</t>
  </si>
  <si>
    <t>из таб. 4</t>
  </si>
  <si>
    <t>всего ПК</t>
  </si>
  <si>
    <t>все ПК в ЛВС + все ПК не в ЛВС</t>
  </si>
  <si>
    <t>учебные ПК в ЛВС + учебные ПК не в ЛВС</t>
  </si>
  <si>
    <t>учебные ПК</t>
  </si>
  <si>
    <t>Цифры в ячейках одного цвета должны быть одинаковыми</t>
  </si>
  <si>
    <t>всего учебных ПК</t>
  </si>
  <si>
    <t>ЛВС таб 1</t>
  </si>
  <si>
    <t>ПК из комп кл в ЛВС</t>
  </si>
  <si>
    <t>ЛВС таб 2</t>
  </si>
  <si>
    <t>ПК из предм каб в ЛВС</t>
  </si>
  <si>
    <t>ЛВС таб  3</t>
  </si>
  <si>
    <t>ПК другие в ЛВС</t>
  </si>
  <si>
    <t>в ЛВС школы (таб 4)</t>
  </si>
  <si>
    <t>всего  в ЛВС  учреждения</t>
  </si>
  <si>
    <t>ПК 1-3 таб</t>
  </si>
  <si>
    <t>ПК 4 таб</t>
  </si>
  <si>
    <t xml:space="preserve">ПК 6 таб </t>
  </si>
  <si>
    <t>таб 1</t>
  </si>
  <si>
    <t>таб 2</t>
  </si>
  <si>
    <t>ПК из предм каб в Интерн</t>
  </si>
  <si>
    <t>ПК другие в Интерн</t>
  </si>
  <si>
    <t>всего ПК в Интернете</t>
  </si>
  <si>
    <t>ПК из ЛВС в Интер (таб 4)</t>
  </si>
  <si>
    <t>ПК из комп кл в Интерн</t>
  </si>
  <si>
    <t>Кол-во ПК в Интернет из ЛВС школы меньше либо равно кол-ву всех ПК в Интернет</t>
  </si>
  <si>
    <t>7. Сведения о внедрении информационных систем управления деятельностью учреждений</t>
  </si>
  <si>
    <t>(анализ представленной информации в разрезе края позволит установить состояние внедрения и использования информационных систем управления деятельностью учреждения)</t>
  </si>
  <si>
    <t>Официальный адрес школьного сайта, размещенного в сети Интернет</t>
  </si>
  <si>
    <t>Расходы на сайт (руб.)</t>
  </si>
  <si>
    <t>Официальный адрес эл.почты учреждения</t>
  </si>
  <si>
    <t xml:space="preserve">Динамических сайтов - </t>
  </si>
  <si>
    <t xml:space="preserve">Статических сайтов - </t>
  </si>
  <si>
    <t>Соответствует Федеральному закону от 08 ноября 2010 года № 293-ФЗ</t>
  </si>
  <si>
    <t>Соответствуют ФЗ</t>
  </si>
  <si>
    <t>Не соответствуют ФЗ</t>
  </si>
  <si>
    <t>1. Работники аппарата (муниципальные служащие)</t>
  </si>
  <si>
    <t>Итого по строкам 1, 2</t>
  </si>
  <si>
    <t>ВСЕГО (по всем сотрудникам)</t>
  </si>
  <si>
    <t>Наименование группы сотрудников</t>
  </si>
  <si>
    <r>
      <t xml:space="preserve">2. Специалисты, обслуживающие деятельность муниципального органа управления образованием (не являются муниципальными служащими) </t>
    </r>
    <r>
      <rPr>
        <vertAlign val="superscript"/>
        <sz val="10"/>
        <color theme="1"/>
        <rFont val="Arial Narrow"/>
        <family val="2"/>
        <charset val="204"/>
      </rPr>
      <t>*)</t>
    </r>
  </si>
  <si>
    <r>
      <t xml:space="preserve">3. Специалисты централизованной бухгалтерии (не являются муниципальными служащими) </t>
    </r>
    <r>
      <rPr>
        <vertAlign val="superscript"/>
        <sz val="10"/>
        <color theme="1"/>
        <rFont val="Arial Narrow"/>
        <family val="2"/>
        <charset val="204"/>
      </rPr>
      <t>**)</t>
    </r>
  </si>
  <si>
    <r>
      <t xml:space="preserve">4. Сотрудники муниципальной методической службы (не являются муниципальными служащими) </t>
    </r>
    <r>
      <rPr>
        <vertAlign val="superscript"/>
        <sz val="10"/>
        <color theme="1"/>
        <rFont val="Arial Narrow"/>
        <family val="2"/>
        <charset val="204"/>
      </rPr>
      <t>***)</t>
    </r>
  </si>
  <si>
    <t>Количество штатных сотрудников</t>
  </si>
  <si>
    <t>Количество мобильных ПК</t>
  </si>
  <si>
    <t>ЛВС органа местного самоуправления, осуществляющего  управление в сфере образования:</t>
  </si>
  <si>
    <t>Количество  ПК сотрудников,  подключенных к сети Интернет</t>
  </si>
  <si>
    <t>Количество ПК сотрудников, подключенных к   ЛВС</t>
  </si>
  <si>
    <t>Количество ПК, установленных на рабочих местах специалистов</t>
  </si>
  <si>
    <t>Описание (количество сетей, группы пользователей, решаемые задачи):</t>
  </si>
  <si>
    <t xml:space="preserve">Количество серверов - </t>
  </si>
  <si>
    <t>Наличие серверной (есть, нет):</t>
  </si>
  <si>
    <t xml:space="preserve">Количество специалистов, обслуживающих ЛВС - </t>
  </si>
  <si>
    <t xml:space="preserve"> , в том числе штатных - </t>
  </si>
  <si>
    <t xml:space="preserve">Адрес официальной электронной почты: </t>
  </si>
  <si>
    <t xml:space="preserve">Адрес официального сайта: </t>
  </si>
  <si>
    <t xml:space="preserve">Увеличено количество пользователей ЛВС за отчетный период - </t>
  </si>
  <si>
    <t xml:space="preserve">Израсходовано на оборудование ЛВС (тыс. рублей): </t>
  </si>
  <si>
    <t>Средняя  учебная загрузка компьютерных  классов / в том числе обязательных часов по  информатике и ИКТ (часов в неделю)</t>
  </si>
  <si>
    <t>(анализ представленной информации позволит установить объективную картину завершения перехода общеобразовательных учреждений края на изучение дисциплины «Информатики и ИКТ» в соответствии с новым БУПом)</t>
  </si>
  <si>
    <t>- наличие дисциплины «Информатика и ИКТ» в учебном плане общеобразовательных учреждений как самостоятельной учебной дисциплины:</t>
  </si>
  <si>
    <t xml:space="preserve">среднего (полного) общего образования (количество учреждений) </t>
  </si>
  <si>
    <t xml:space="preserve">основного общего образования  (количество учреждений) </t>
  </si>
  <si>
    <t xml:space="preserve">начального общего образования  (количество учреждений) </t>
  </si>
  <si>
    <t>в том числе:</t>
  </si>
  <si>
    <t>Классы</t>
  </si>
  <si>
    <t>Количество учреждений / в них классов,  имеющих дисциплину «Информатика и ИКТ»  в учебном плане</t>
  </si>
  <si>
    <t>начального общего образования</t>
  </si>
  <si>
    <t>основного общего образования</t>
  </si>
  <si>
    <t>среднего (полного) общего образования</t>
  </si>
  <si>
    <r>
      <t xml:space="preserve"> -  по каким причинам  дисциплина «Информатика и ИКТ» не включена в учебный план отдельных учреждений основного общего, среднего (полного) общего образования </t>
    </r>
    <r>
      <rPr>
        <b/>
        <i/>
        <sz val="10"/>
        <color theme="1"/>
        <rFont val="Arial Narrow"/>
        <family val="2"/>
        <charset val="204"/>
      </rPr>
      <t>на средней ступени обучения</t>
    </r>
    <r>
      <rPr>
        <sz val="10"/>
        <color theme="1"/>
        <rFont val="Arial Narrow"/>
        <family val="2"/>
        <charset val="204"/>
      </rPr>
      <t xml:space="preserve"> (указать учреждения) </t>
    </r>
  </si>
  <si>
    <r>
      <t xml:space="preserve"> -  по каким причинам  дисциплина «Информатика и ИКТ» не включена в учебный план отдельных учреждений среднего (полного) общего образования </t>
    </r>
    <r>
      <rPr>
        <b/>
        <i/>
        <sz val="10"/>
        <color theme="1"/>
        <rFont val="Arial Narrow"/>
        <family val="2"/>
        <charset val="204"/>
      </rPr>
      <t>на старшей ступени обучения</t>
    </r>
    <r>
      <rPr>
        <sz val="10"/>
        <color theme="1"/>
        <rFont val="Arial Narrow"/>
        <family val="2"/>
        <charset val="204"/>
      </rPr>
      <t xml:space="preserve"> (указать учреждения)</t>
    </r>
  </si>
  <si>
    <t xml:space="preserve"> - количество учреждений основного общего, среднего (полного) общего образования, в которых дисциплина «Информатика и ИКТ» не изучается (указать учреждения, классы и причины)</t>
  </si>
  <si>
    <t>Количество учреждений / в них классов, реализующих модуль (классов всего)</t>
  </si>
  <si>
    <t>ИТОГО:</t>
  </si>
  <si>
    <t xml:space="preserve"> - количество общеобразовательных учреждений, реализующих учебную программу предмета «Технология» в 3-4 классах, включая учебный модуль «Практика работы на компьютере»:  </t>
  </si>
  <si>
    <t xml:space="preserve">11. Сведения о кадровом обеспечении учебной дисциплины «Информатика и ИКТ» </t>
  </si>
  <si>
    <t>(анализ данной информации позволит спланировать соответствующее количество курсовых мероприятий для учителей информатики при ХК ИППК ПК и его филиале)</t>
  </si>
  <si>
    <t>Повышение квалификации учителей, преподающих  информатику и ИКТ</t>
  </si>
  <si>
    <t>(предметная направленность – информатика)</t>
  </si>
  <si>
    <t>Количество учителей, прошедших курсовую подготовку</t>
  </si>
  <si>
    <t>2009 г.</t>
  </si>
  <si>
    <t>2010 г.</t>
  </si>
  <si>
    <t>За 5 лет</t>
  </si>
  <si>
    <t>2011 г.</t>
  </si>
  <si>
    <t xml:space="preserve">Стажировки  </t>
  </si>
  <si>
    <t>учителей других предметов</t>
  </si>
  <si>
    <t>совместителей</t>
  </si>
  <si>
    <t>2012 г.</t>
  </si>
  <si>
    <t xml:space="preserve"> учителей математики и / или физики</t>
  </si>
  <si>
    <t>в том числе</t>
  </si>
  <si>
    <t xml:space="preserve">Количество учителей, преподающих информатику и ИКТ (как самостоятельную учебную дисциплину, не включая учителей начальных классов) -  </t>
  </si>
  <si>
    <t xml:space="preserve"> - учителей информатики</t>
  </si>
  <si>
    <t xml:space="preserve"> - учителей математики и / или физики</t>
  </si>
  <si>
    <t xml:space="preserve"> - учителей других предметов</t>
  </si>
  <si>
    <t xml:space="preserve"> - совместителей</t>
  </si>
  <si>
    <t xml:space="preserve">Количество молодых специалистов  из общего числа учителей, преподающих информатику и ИКТ - </t>
  </si>
  <si>
    <t xml:space="preserve">12. Сведения о прохождении повышения квалификации педагогическими  работниками образовательных учреждений по программам в области информационно-коммуникационной (ИКТ) компетентности </t>
  </si>
  <si>
    <t xml:space="preserve"> (анализ данной информации позволит установить объективную картину об уровне обученности педагогических работников края в области ИКТ и организовать дальнейшее  обучение)</t>
  </si>
  <si>
    <t>В число прошедших обучение по программам в области ИКТ-компетентности необходимо включать:</t>
  </si>
  <si>
    <t>Категория работников системы общего образования</t>
  </si>
  <si>
    <t>Всего</t>
  </si>
  <si>
    <t>Количество работников системы общего образования, обученных по программам базовой ИКТ компетентности</t>
  </si>
  <si>
    <t>2009г</t>
  </si>
  <si>
    <t>2010г</t>
  </si>
  <si>
    <t>всего за 5 лет</t>
  </si>
  <si>
    <t>кол-во</t>
  </si>
  <si>
    <t>% ***)</t>
  </si>
  <si>
    <t>1. В общеобразовательных школах (школах-интернатах):</t>
  </si>
  <si>
    <t>Директора, заместители директоров</t>
  </si>
  <si>
    <t>Педагогические работники *)</t>
  </si>
  <si>
    <t>Всего в общеобразовательных школах</t>
  </si>
  <si>
    <t>2. В коррекционных общеобразовательных школах, школах-интернатах:</t>
  </si>
  <si>
    <t>Всего в общеобразовательных коррекционных школах, школах-интернатах:</t>
  </si>
  <si>
    <t>3. В других образовательных учреждениях:</t>
  </si>
  <si>
    <t xml:space="preserve">3.1. В вечерних (сменных) общеобразовательных учреждениях </t>
  </si>
  <si>
    <t>3.2. В детских домах</t>
  </si>
  <si>
    <t>3.3. В межшкольных учебных комбинатах</t>
  </si>
  <si>
    <t xml:space="preserve">3.4. В методических кабинетах </t>
  </si>
  <si>
    <t>Педагогические работники **)</t>
  </si>
  <si>
    <t>Всего в других учреждениях:</t>
  </si>
  <si>
    <t>ИТОГО педагогических работников:</t>
  </si>
  <si>
    <t>4. Работники органа управления образованием (аппарат)</t>
  </si>
  <si>
    <t>Руководящие</t>
  </si>
  <si>
    <t>Специалисты</t>
  </si>
  <si>
    <t>Всего работников аппарата:</t>
  </si>
  <si>
    <t>По каждой строке указывать количество работников без совместителей.</t>
  </si>
  <si>
    <t>Сотрудник считается прошедшим обучение по программам базовой ИКТ компетентности, если он имеет документ государственного образца, подтверждающий повышение квалификации в области ИКТ.</t>
  </si>
  <si>
    <t>*) Педагогические работники – учителя, узкие специалисты, воспитатели, тьюторы, мастера, др.</t>
  </si>
  <si>
    <t>**) Педагогические работники – методисты.</t>
  </si>
  <si>
    <t>***) Процент рассчитывается к общему  числу работников, указанной категории (столбец 2 «Всего» таблицы).</t>
  </si>
  <si>
    <t>2011г</t>
  </si>
  <si>
    <t xml:space="preserve">М.П.                        </t>
  </si>
  <si>
    <t>ИНФОРМАТИЗАЦИЯ ОБРАЗОВАНИЯ</t>
  </si>
  <si>
    <t>Вопросы к собеседованию</t>
  </si>
  <si>
    <t>8. Сведения о сайтах учреждений</t>
  </si>
  <si>
    <t>11. Сведения о кадровом обеспечении учебной дисциплины «Информатика и ИКТ»</t>
  </si>
  <si>
    <t>12. Сведения о прохождении повышения квалификации педагогическими  работниками образовательных учреждений по программам в области информационно-коммуникационной (ИКТ) компетентности</t>
  </si>
  <si>
    <t xml:space="preserve">Руководитель </t>
  </si>
  <si>
    <t>(Ф.И.О.)</t>
  </si>
  <si>
    <t>(подпись)</t>
  </si>
  <si>
    <t xml:space="preserve">Исполнитель </t>
  </si>
  <si>
    <t xml:space="preserve">телефон </t>
  </si>
  <si>
    <t>ИТОГО в вечерних (сменных) общеобразовательных учреждениях:</t>
  </si>
  <si>
    <t>ВСЕГО:</t>
  </si>
  <si>
    <t>всего АРМов по проекту ДИ</t>
  </si>
  <si>
    <t>современные ПК</t>
  </si>
  <si>
    <t>Вечерние (сменные) общеобразовательные учреждения</t>
  </si>
  <si>
    <t>ПК в ЛВС</t>
  </si>
  <si>
    <t>Число кабинетов основ информатики и вычислительной  техники (при отсутствии таких кабинетов поставить "0") (ед.)</t>
  </si>
  <si>
    <t xml:space="preserve">   в них рабочих мест с ЭВМ (мест)</t>
  </si>
  <si>
    <t>Реализуются ли в учреждении образовательные программ с использованием дистанционных технологий (да, нет)</t>
  </si>
  <si>
    <t>Число персональных ЭВМ (ед.)</t>
  </si>
  <si>
    <t>из них: приобретенных за последний год</t>
  </si>
  <si>
    <t>таб 3</t>
  </si>
  <si>
    <t>**) ВСЕ АРМы детей-инвалидав, переданные в семьи, подключены к сети Интернет</t>
  </si>
  <si>
    <t>Количество общеобразовательных учреждений, имеющих ЛВС учреждения</t>
  </si>
  <si>
    <t>используются в учебных целях</t>
  </si>
  <si>
    <t>Число персональных ЭВМ в составе локальных вычислительных сетей (из стр. 36) (ед.)</t>
  </si>
  <si>
    <t>из них (из стр. 39): используются в учебных целях</t>
  </si>
  <si>
    <t>Число переносных компьютеров (ноутбуков, планшетов) (из стр. 36) (ед.)</t>
  </si>
  <si>
    <t>из них (из стр. 41): используются в учебных целях</t>
  </si>
  <si>
    <t>Подключено ли учреждение к сети Интернет (да, нет)</t>
  </si>
  <si>
    <t>выделенная линия (да, нет)</t>
  </si>
  <si>
    <t>спутниковое (да, нет)</t>
  </si>
  <si>
    <t>Тип подключения к сети Интернет: 
   модем (да, нет)</t>
  </si>
  <si>
    <t>от 256 кбит/с до 1 мбит/с (да, нет)</t>
  </si>
  <si>
    <t xml:space="preserve"> от 1 мбит/с до 5 мбит/с (да, нет)</t>
  </si>
  <si>
    <t>от 5 мбит/с и выше (да, нет)</t>
  </si>
  <si>
    <t>Число персональных ЭВМ, подключенных к сети Интернет (из стр. 36) (ед.)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</si>
  <si>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</si>
  <si>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</si>
  <si>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Ведется ли в учреждении электронный дневник, электронный журнал успеваемости (да, нет)</t>
  </si>
  <si>
    <t>Имеет ли учреждение электронную библиотеку (да, нет)</t>
  </si>
  <si>
    <t>учебные в ЛВС</t>
  </si>
  <si>
    <t>Две цифры должны совпадать, либо в ЛВС школы должно быть меньше</t>
  </si>
  <si>
    <r>
      <t>Количество  классных комнат,  имеющих учебное компьютерное оборудование  / в них компьютерных мест /</t>
    </r>
    <r>
      <rPr>
        <sz val="10"/>
        <color rgb="FFFF0000"/>
        <rFont val="Arial Narrow"/>
        <family val="2"/>
        <charset val="204"/>
      </rPr>
      <t xml:space="preserve"> в т.ч.</t>
    </r>
    <r>
      <rPr>
        <sz val="10"/>
        <color theme="1"/>
        <rFont val="Arial Narrow"/>
        <family val="2"/>
        <charset val="204"/>
      </rPr>
      <t xml:space="preserve"> АРМы ПП, СП *) / </t>
    </r>
    <r>
      <rPr>
        <sz val="10"/>
        <color rgb="FFFF0000"/>
        <rFont val="Arial Narrow"/>
        <family val="2"/>
        <charset val="204"/>
      </rPr>
      <t>в т.ч.</t>
    </r>
    <r>
      <rPr>
        <sz val="10"/>
        <color theme="1"/>
        <rFont val="Arial Narrow"/>
        <family val="2"/>
        <charset val="204"/>
      </rPr>
      <t xml:space="preserve"> АРМы детей-инвалидов, переданных во временное пользование в семьи</t>
    </r>
  </si>
  <si>
    <t>да</t>
  </si>
  <si>
    <t>Имеет скорость подключения к сети Интернет: от 128 кбит/с до 256 кбит/с (да, нет)</t>
  </si>
  <si>
    <t>Число учреждений, имеющих кабинеты основ информатики и вычислительной техники (ед)</t>
  </si>
  <si>
    <t>Число учреждений,  имеющих локальные вычислительные сети (ед)</t>
  </si>
  <si>
    <t>Значения (раздел 1 + раздел 2)</t>
  </si>
  <si>
    <t>из них (из стр. 51): используются в учебных целях</t>
  </si>
  <si>
    <t>Число учреждений, реализующих образовательные программы с использованием дистанционных технологий (ед)</t>
  </si>
  <si>
    <t>Число учреждений, имеющих электронную библиотеку (ед)</t>
  </si>
  <si>
    <t>Число учреждений, в которых ведет-ся электронный дневник, элек-тронный журнал успеваемости (ед)</t>
  </si>
  <si>
    <t>Число учреждений, имеющих собственный сайт в сети интернет (ед)</t>
  </si>
  <si>
    <t>Число учреждений, имеющих адреса электронной почты (ед)</t>
  </si>
  <si>
    <t xml:space="preserve">Число учреждений, подключенных к сети Интернет (ед) </t>
  </si>
  <si>
    <t>№ строки в СВ-1</t>
  </si>
  <si>
    <t>Значения (раздел 8)</t>
  </si>
  <si>
    <t>(анализ представленной информации в разрезе края позволит установить степень открытости системы общего образования)</t>
  </si>
  <si>
    <t>ПК на основе 2-х ядерного процессора с тактовой частотой</t>
  </si>
  <si>
    <r>
      <t xml:space="preserve">ПК на основе </t>
    </r>
    <r>
      <rPr>
        <b/>
        <sz val="10"/>
        <color theme="1"/>
        <rFont val="Arial Narrow"/>
        <family val="2"/>
        <charset val="204"/>
      </rPr>
      <t>более</t>
    </r>
    <r>
      <rPr>
        <sz val="10"/>
        <color theme="1"/>
        <rFont val="Arial Narrow"/>
        <family val="2"/>
        <charset val="204"/>
      </rPr>
      <t xml:space="preserve"> 2-х ядерного процессора </t>
    </r>
  </si>
  <si>
    <t>Количество компьютерных классов, подключенных к сети Интернет /  в них рабочих мест, подключенных к сети Интернет</t>
  </si>
  <si>
    <t xml:space="preserve">Количество оборудованных  кабинетов  / в них рабочих мест </t>
  </si>
  <si>
    <t>В зависимости от типа имеющейся учебной компьютерной техники в кабинете  далее сведения размещаются в столбцах 5-12. Если в кабинете рабочие места оборудованы персональными компьютерами разных типов техники, то в соответствующих столбцах указывается количество рабочих мест, однотипных по конфигурации. – Например «1 (в столбце 6), 8 (в столбце 7)».</t>
  </si>
  <si>
    <t>Количество классных комнат (всего)</t>
  </si>
  <si>
    <r>
      <t>Количество рабочих мест в компьютерных классах, с установленным ПО, обеспечивающим контентную фильтрацию</t>
    </r>
    <r>
      <rPr>
        <b/>
        <sz val="10"/>
        <color theme="1"/>
        <rFont val="Arial Narrow"/>
        <family val="2"/>
        <charset val="204"/>
      </rPr>
      <t>*)</t>
    </r>
  </si>
  <si>
    <t>Количество рабочих мест в классных комнатах, с установленным ПО, обеспечивающим контентную фильтрацию ***)</t>
  </si>
  <si>
    <t>Количество  ПК, подключенных к сети Интернет  / в т.ч. АРМы ПП, СП *) и детей-инвалидов**)</t>
  </si>
  <si>
    <t>анализ представленной информации в разрезе края позволит установить объективную картину обеспеченности учебного процесса средствами ИКТ</t>
  </si>
  <si>
    <t xml:space="preserve"> - проекта модернизации региональных систем.</t>
  </si>
  <si>
    <t>В зависимости от типа имеющейся учебной компьютерной техники в классных комнатах далее сведения размещаются в столбцах 8-15.</t>
  </si>
  <si>
    <t>Количество  интерактивных  проекторов / в т.ч. в компьютерном классе</t>
  </si>
  <si>
    <t>Количество интерактивных комплектов (доска + проектор)  / в т.ч. в компьютерном классе</t>
  </si>
  <si>
    <t>анализ представленной информации в разрезе края позволит установить объективную картину обеспеченности средствами  информатизации общеобразовательных учреждений</t>
  </si>
  <si>
    <t>анализ представленной информации в разрезе края позволит установить объективную картину наличия  оптимальных условий для внедрения информационно-коммуникационных технологий в различные направления деятельности общеобразовательного учреждения</t>
  </si>
  <si>
    <t>Наличие серверного оборудования в учреждении (1 / 0)</t>
  </si>
  <si>
    <t>Наличие зон WiFi в учреждении (1 / 0)</t>
  </si>
  <si>
    <t>Количество общеобразовательных учреждений, имеющих серверные в учреждениях</t>
  </si>
  <si>
    <t>классные  комнаты</t>
  </si>
  <si>
    <t>Всего  в ЛВС  учреждения</t>
  </si>
  <si>
    <t>Количество общеобразовательных учреждений, имеющих зоны WiFi  в учреждениях</t>
  </si>
  <si>
    <t>6. Сведения об общем количестве компьютеров в учреждении</t>
  </si>
  <si>
    <t>кол-во телег</t>
  </si>
  <si>
    <t>В столбце 3 указывается общее количество компьютерных мест, приведенных в таблицах разделов 1, 2, 3 (все ПК учреждения, включая ноут и нетбуки).</t>
  </si>
  <si>
    <t>не учебные нет/ноуты</t>
  </si>
  <si>
    <t>ведут эл.журнал, дневники</t>
  </si>
  <si>
    <t>из них используют как систему управления</t>
  </si>
  <si>
    <t>наименование  системы</t>
  </si>
  <si>
    <t>ИТОГО используют</t>
  </si>
  <si>
    <t>"Дневник.ру"</t>
  </si>
  <si>
    <t>"1С: Хронограф"</t>
  </si>
  <si>
    <t>другие информационные системы</t>
  </si>
  <si>
    <t>общеобразовательных учреждений</t>
  </si>
  <si>
    <t>Динамический / статический *)</t>
  </si>
  <si>
    <t>*) по результатам мониторинга</t>
  </si>
  <si>
    <t>Дата последнего мониторинга ОУО</t>
  </si>
  <si>
    <t>дневные</t>
  </si>
  <si>
    <t>вечерние</t>
  </si>
  <si>
    <t>В столбцах 4 и 5 - внесение данных через выбор из предложенного списка, при добавлении строк необходимо скопировать соответствующие ячейки</t>
  </si>
  <si>
    <t>(анализ представленной информации в разрезе края позволит установить объективную картину обеспеченности преподавания информатики и других учебных дисциплин компьютерной техникой)</t>
  </si>
  <si>
    <t>план 2013 г.-</t>
  </si>
  <si>
    <t xml:space="preserve">факт 2013 г. - </t>
  </si>
  <si>
    <t>Тип компьютерной техники                                    (количество рабочих мест)</t>
  </si>
  <si>
    <t>Данные заполняются только в Excel. Печать документа из Excel, в другие программы НЕ переносить.</t>
  </si>
  <si>
    <t>В разделах есть ФОРМУЛЫ - при добавлении строк необходимо копировать формулы в соответствующие ячейки.</t>
  </si>
  <si>
    <t>2013 г.</t>
  </si>
  <si>
    <t>2012г</t>
  </si>
  <si>
    <r>
      <t>(</t>
    </r>
    <r>
      <rPr>
        <sz val="10"/>
        <color theme="1"/>
        <rFont val="Arial Narrow"/>
        <family val="2"/>
        <charset val="204"/>
      </rPr>
      <t>анализ данной информации позволит установить состояние исполнения законодательства в области защиты персональных данных и планировать организационно-методические мероприятия на региональном уровне)</t>
    </r>
  </si>
  <si>
    <t>Количество ИСПДн</t>
  </si>
  <si>
    <t>средства защиты от несанкционированного доступа</t>
  </si>
  <si>
    <t>средства обеспечения безопасности межсетевого взаимодействия (межсетевые экраны)</t>
  </si>
  <si>
    <t>антивирусные средства</t>
  </si>
  <si>
    <t>Количество используемых средств защиты информации по типам:</t>
  </si>
  <si>
    <t>13. Сведения об организационно-технических мероприятиях по защите персональных данных в учреждении</t>
  </si>
  <si>
    <t xml:space="preserve">есть - </t>
  </si>
  <si>
    <t xml:space="preserve">нет - </t>
  </si>
  <si>
    <t>Модель угроз ИСПДн:</t>
  </si>
  <si>
    <t>Количество ИСПДн по классам / уровням защищенности</t>
  </si>
  <si>
    <t>В столбцах 4 и 9 - внесение данных через выбор из предложенного списка, при добавлении строк необходимо скопировать соответствующие ячейки</t>
  </si>
  <si>
    <t>днев.</t>
  </si>
  <si>
    <t>вечер.</t>
  </si>
  <si>
    <t xml:space="preserve">Имеют сайты - </t>
  </si>
  <si>
    <t xml:space="preserve">Имеют эл. почту - </t>
  </si>
  <si>
    <t>Количество образовательных школ, имеющих компьютерный класс</t>
  </si>
  <si>
    <t>ПК без детских по ДИ (переданных в семьи)</t>
  </si>
  <si>
    <t>ПК в интернет без детских</t>
  </si>
  <si>
    <t>доля современных от всех ПК</t>
  </si>
  <si>
    <t>учебные современные ПК</t>
  </si>
  <si>
    <t>доля современных учебных  ПК</t>
  </si>
  <si>
    <t>Итого по строкам 3, 4</t>
  </si>
  <si>
    <t>современные</t>
  </si>
  <si>
    <t>ПК</t>
  </si>
  <si>
    <t>чел</t>
  </si>
  <si>
    <t>соврм ПК</t>
  </si>
  <si>
    <t>в ЛВС</t>
  </si>
  <si>
    <t>в Интернет</t>
  </si>
  <si>
    <t>Сеть учреждений в 2013/2014 учебном году:</t>
  </si>
  <si>
    <t>кол-во учр</t>
  </si>
  <si>
    <t>ЛВС/Интернет</t>
  </si>
  <si>
    <t>ЛВС в комп кл.</t>
  </si>
  <si>
    <t>При необходимости добавлять / удалять строки (аналогичное количество в каждом разделе). Чтобы не сбить формулы строки вставлять щелкая по строке в середине (например в разделе № 1 по строкам -  12, 16, 20).</t>
  </si>
  <si>
    <t>Доля учр им ЛВС школы</t>
  </si>
  <si>
    <r>
      <t xml:space="preserve">Установленный формат листов, размер и цвет шрифта, заливки ячеек  </t>
    </r>
    <r>
      <rPr>
        <b/>
        <u/>
        <sz val="11"/>
        <color rgb="FFC00000"/>
        <rFont val="Arial Narrow"/>
        <family val="2"/>
        <charset val="204"/>
      </rPr>
      <t xml:space="preserve">НЕ ИЗМЕНЯТЬ! </t>
    </r>
    <r>
      <rPr>
        <b/>
        <sz val="11"/>
        <color rgb="FFC00000"/>
        <rFont val="Arial Narrow"/>
        <family val="2"/>
        <charset val="204"/>
      </rPr>
      <t>Печать листа - по ширине таблице, книжная ориентация. КОНТРОЛЬ ДАННЫХ и Примечание НЕ РАСПЕЧАТЫВАТЬ.</t>
    </r>
  </si>
  <si>
    <t>Акты классификации</t>
  </si>
  <si>
    <t xml:space="preserve">в том числе количество ноут и нетбуков </t>
  </si>
  <si>
    <t>из них количество ноут и нетбуков в мобильных телегах</t>
  </si>
  <si>
    <t>кол-во ноут и нетбуков</t>
  </si>
  <si>
    <t>Используют "Дневник.ру" (1 / 0)</t>
  </si>
  <si>
    <t>Используют  "1С: Хронограф" (1 / 0)</t>
  </si>
  <si>
    <t>Используют другие информационные системы (1 / 0)</t>
  </si>
  <si>
    <t>Наличие акта классификации                                        (да / нет)</t>
  </si>
  <si>
    <t>Если количество 0, то ячейка НЕ заполняется</t>
  </si>
  <si>
    <t>ПК в процессе списания</t>
  </si>
  <si>
    <t>ИТОГ по общеобр учр</t>
  </si>
  <si>
    <t>Количество планшетных компьютеров в учреждении / в т.ч. учебных</t>
  </si>
  <si>
    <t>Число учреждений, разместивших на сайте нормативно закрепленный перечень сведений о своей деятельности</t>
  </si>
  <si>
    <t xml:space="preserve">раздел 1 </t>
  </si>
  <si>
    <t>раздел 2</t>
  </si>
  <si>
    <t>Имеет ли учреждение на сайте норматино закрепленный перечень сведений о своей деятельности (да, нет)</t>
  </si>
  <si>
    <t>Тип подключения к сети Интернет: модем (да, нет)</t>
  </si>
  <si>
    <t>ВЕЧЕРНИЕ общеобразовательные учреждения</t>
  </si>
  <si>
    <t>ДНЕВНЫЕ общеобразовательные учреждения</t>
  </si>
  <si>
    <t>В столбце 5 - все ПК из предметных кабинетов, в том числе АРМы по проекту дистант инвалидов. В ст 6 - АРМы педагогов-предметников, сетевых педагогов, а такде АРМы детей, которые выбыли из проекта (т.е. детские АРМы физически находящиеся в школе). В ст. 7 - АРМы детей-инвалидов, которые отданы в семьи. Ст 6 + ст 7 = все АРМы, поставленные по проекту дистант инвалидов.</t>
  </si>
  <si>
    <t xml:space="preserve"> - обученных на краткосрочных специализированных семинарах объемом не менее 36 часов.</t>
  </si>
  <si>
    <t xml:space="preserve">Расходы на техническую защиту информации, в том числе на обеспечение защиты персональных данных (тыс. руб.)
</t>
  </si>
  <si>
    <t>Наличие модели угроз ИСПДн                                                (да / нет)</t>
  </si>
  <si>
    <t>№ строки в ОШ-1: раздел 13</t>
  </si>
  <si>
    <t>наименование  строк в формах</t>
  </si>
  <si>
    <t>№ строки в ОШ-5: раздел 7</t>
  </si>
  <si>
    <t>(муниципальное образование / краевое учреждение)</t>
  </si>
  <si>
    <t>В процессе списания</t>
  </si>
  <si>
    <t>из ст. 7, в том числе кол-во ПК у логопедов, психологов, дефектологов</t>
  </si>
  <si>
    <t>14. Сведения о реализации образовательных программ с использованием дистанционных технологий</t>
  </si>
  <si>
    <t>указать / описать другие проекты</t>
  </si>
  <si>
    <r>
      <rPr>
        <u/>
        <sz val="10"/>
        <color theme="1"/>
        <rFont val="Arial Narrow"/>
        <family val="2"/>
        <charset val="204"/>
      </rPr>
      <t>школьников</t>
    </r>
    <r>
      <rPr>
        <sz val="10"/>
        <color theme="1"/>
        <rFont val="Arial Narrow"/>
        <family val="2"/>
        <charset val="204"/>
      </rPr>
      <t xml:space="preserve"> в рамках других проектов</t>
    </r>
  </si>
  <si>
    <t>Количество детей-инвалидов, обучающихся на дому (всего)</t>
  </si>
  <si>
    <t>Количество детей-инвалидов, обучающихся на дому по общеобразовательным программам</t>
  </si>
  <si>
    <t>Количество детей-инвалидов, не имеющих медицинских противопоказаний для обучения с использованием ДОТ*)</t>
  </si>
  <si>
    <t>*) ДОТ - дистанционные образовательные технологии</t>
  </si>
  <si>
    <t>Количество детей-инвалидов, обучающихся с использованием ДОТ*)</t>
  </si>
  <si>
    <r>
      <rPr>
        <u/>
        <sz val="10"/>
        <color theme="1"/>
        <rFont val="Arial Narrow"/>
        <family val="2"/>
        <charset val="204"/>
      </rPr>
      <t>детей-инвалидов</t>
    </r>
    <r>
      <rPr>
        <sz val="10"/>
        <color theme="1"/>
        <rFont val="Arial Narrow"/>
        <family val="2"/>
        <charset val="204"/>
      </rPr>
      <t xml:space="preserve"> в рамках мероприятий дистанционного обучения детей-инвалидов</t>
    </r>
  </si>
  <si>
    <t>Дети-инвалиды, обучающиеся на дому по общеобразовательным программам</t>
  </si>
  <si>
    <t>№ строки в ОШ-1: раздел 22</t>
  </si>
  <si>
    <t>В столбцах 3, 4,  5 - внесение данных через выбор из предложенного списка, при добавлении строк необходимо скопировать соответствующие ячейки</t>
  </si>
  <si>
    <t>Численность обучающихся на дому по общеобразовательным программам</t>
  </si>
  <si>
    <t>01</t>
  </si>
  <si>
    <t>03</t>
  </si>
  <si>
    <t xml:space="preserve">№ строки в Д-4 </t>
  </si>
  <si>
    <t>05</t>
  </si>
  <si>
    <t>06</t>
  </si>
  <si>
    <t>Столбец 7 - это сумма строк 01 и 03 раздела 22 из ОШ-1 / строка 01 раздела 15 РИК-76</t>
  </si>
  <si>
    <t>№ строки в РИК-76, раздел 15</t>
  </si>
  <si>
    <t>из них (из стр. 05) обучающихся с использованием дистанционных технологий</t>
  </si>
  <si>
    <t>Значения</t>
  </si>
  <si>
    <t>ОШ-1 раздел 13 = Д-4 раздел 1 + раздел 2</t>
  </si>
  <si>
    <t>ОШ-1 раздел 22 = РИК-76 раздел 15</t>
  </si>
  <si>
    <t>ОШ-5 раздел 7 = СВ-1 раздел 8</t>
  </si>
  <si>
    <t>Столбцы 44 - 50, 53 - 54, 66 - заполняются вручную!</t>
  </si>
  <si>
    <t>Число персональных ЭВМ в составе локальных вычислительных сетей (ед.)</t>
  </si>
  <si>
    <t>из них: используются в учебных целях</t>
  </si>
  <si>
    <t>Число переносных компьютеров (ноутбуков, планшетов) (ед.)</t>
  </si>
  <si>
    <t>Число персональных ЭВМ, подключенных к сети Интернет (ед.)</t>
  </si>
  <si>
    <t>из них обучающихся с использованием дистанционных технологий</t>
  </si>
  <si>
    <t>1. Сведения о наличии учебного компьютерного оборудования в  кабинетах информатики (классы ИКТ) в образовательных учреждениях по состоянию на 05.09.2014</t>
  </si>
  <si>
    <t>2. Сведения о наличии учебного компьютерного оборудования в классных комнатах образовательных учреждений по состоянию на 05.09.2014</t>
  </si>
  <si>
    <t>3. Сведения о наличии средств информатизации в общеобразовательных учреждениях по состоянию на 05.09.2014</t>
  </si>
  <si>
    <t>4. Сведения о наличии локальных вычислительных сетей (ЛВС) в общеобразовательных учреждениях по состоянию на 05.09.2014</t>
  </si>
  <si>
    <t>9. Сведения о наличии средств информатизации в органе местного самоуправления, осуществляющего управление в сфере образования, и муниципальной  методической службе по состоянию на 05.09.2014</t>
  </si>
  <si>
    <t>Установленный формат листов, размер и цвет шрифта, заливки ячеек  НЕ ИЗМЕНЯТЬ!  Печать листа - по ширине таблице, книжная ориентация. КОНТРОЛЬ ДАННЫХ и Примечание НЕ РАСПЕЧАТЫВАТЬ.</t>
  </si>
  <si>
    <t xml:space="preserve">Установленный формат листов, размер и цвет шрифта, заливки ячеек  НЕ ИЗМЕНЯТЬ!  Печать листа - по ширине таблице, книжная ориентация. КОНТРОЛЬ ДАННЫХ и Примечание НЕ РАСПЕЧАТЫВАТЬ. </t>
  </si>
  <si>
    <t>В столбце 34 указать количество ПК, установленных на рабочих местах логопедов, психологов, дефектологов, из общего числа ПК других сотрудников (ст. 7)</t>
  </si>
  <si>
    <t>проекторы</t>
  </si>
  <si>
    <t>интерактивные проекторы</t>
  </si>
  <si>
    <t>интерактивные приставки</t>
  </si>
  <si>
    <t>Количество  интерактивных  приставок / в т.ч. в компьютерном классе</t>
  </si>
  <si>
    <t>кабинет начальной школы</t>
  </si>
  <si>
    <t>кабинет математики</t>
  </si>
  <si>
    <t>кабинет физики</t>
  </si>
  <si>
    <t>кабинет истории</t>
  </si>
  <si>
    <t>кабинет химии</t>
  </si>
  <si>
    <t>кабинет биологии</t>
  </si>
  <si>
    <t>кабинет географии</t>
  </si>
  <si>
    <t>кабинет русского языка и литературы</t>
  </si>
  <si>
    <t>кабинет иностранного языка</t>
  </si>
  <si>
    <t>актовый зал</t>
  </si>
  <si>
    <t>методический кабинет</t>
  </si>
  <si>
    <t>НШ</t>
  </si>
  <si>
    <t>АЗ</t>
  </si>
  <si>
    <t>БИБ</t>
  </si>
  <si>
    <t>УЧ</t>
  </si>
  <si>
    <t>МК</t>
  </si>
  <si>
    <t>МАТ</t>
  </si>
  <si>
    <t>ФИЗ</t>
  </si>
  <si>
    <t>ИСТ</t>
  </si>
  <si>
    <t>ХИМ</t>
  </si>
  <si>
    <t>ИН</t>
  </si>
  <si>
    <t>кабинет ОБЖ</t>
  </si>
  <si>
    <t>кабинет музыки</t>
  </si>
  <si>
    <t>кабинет черчения, ИЗО</t>
  </si>
  <si>
    <t>кабинет технологии</t>
  </si>
  <si>
    <t>В столбцах 3-7  по строке напротив каждого общеобразовательного учреждения указывается количество персональных компьютеров, установленных на рабочих местах специалистов, в столбце 8 указывается общее количество не учебной компьютерной техники учреждения. В зависимости от типа имеющейся компьютерной техники сотрудников далее сведения размещаются в столбцах 9-16.  Значения в столбцах  8 и 33 должны совпадать.</t>
  </si>
  <si>
    <r>
      <t>Примечание:</t>
    </r>
    <r>
      <rPr>
        <sz val="10"/>
        <color rgb="FF002060"/>
        <rFont val="Arial Narrow"/>
        <family val="2"/>
        <charset val="204"/>
      </rPr>
      <t xml:space="preserve"> </t>
    </r>
  </si>
  <si>
    <r>
      <t>Примечание:</t>
    </r>
    <r>
      <rPr>
        <sz val="11"/>
        <color rgb="FF002060"/>
        <rFont val="Arial Narrow"/>
        <family val="2"/>
        <charset val="204"/>
      </rPr>
      <t xml:space="preserve"> </t>
    </r>
  </si>
  <si>
    <r>
      <t>Примечание:</t>
    </r>
    <r>
      <rPr>
        <b/>
        <sz val="11"/>
        <color rgb="FF002060"/>
        <rFont val="Arial Narrow"/>
        <family val="2"/>
        <charset val="204"/>
      </rPr>
      <t xml:space="preserve"> </t>
    </r>
  </si>
  <si>
    <r>
      <t xml:space="preserve">*) </t>
    </r>
    <r>
      <rPr>
        <b/>
        <i/>
        <u/>
        <sz val="11"/>
        <color rgb="FF002060"/>
        <rFont val="Arial Narrow"/>
        <family val="2"/>
        <charset val="204"/>
      </rPr>
      <t>Дополнительно</t>
    </r>
    <r>
      <rPr>
        <b/>
        <i/>
        <sz val="11"/>
        <color rgb="FF002060"/>
        <rFont val="Arial Narrow"/>
        <family val="2"/>
        <charset val="204"/>
      </rPr>
      <t xml:space="preserve"> к центральзованной системе контентной фильтрации, реализуемой в ХКОИС</t>
    </r>
  </si>
  <si>
    <r>
      <t xml:space="preserve">В первой таблице в строке напротив каждого образовательного учреждения в ст. 3 указать количество компьютерных классов, в ст. 4  - общее количество рабочих мест (под компьютерным классом понимается кабинет для обучения учащихся, оборудованный компьютерной техникой </t>
    </r>
    <r>
      <rPr>
        <b/>
        <sz val="11"/>
        <color rgb="FF002060"/>
        <rFont val="Arial Narrow"/>
        <family val="2"/>
        <charset val="204"/>
      </rPr>
      <t>не менее пяти рабочих мест</t>
    </r>
    <r>
      <rPr>
        <sz val="11"/>
        <color rgb="FF002060"/>
        <rFont val="Arial Narrow"/>
        <family val="2"/>
        <charset val="204"/>
      </rPr>
      <t>) – Например в ст. 3 «1», в ст. 4 «9» (1 комп. класс с 9 ПК).</t>
    </r>
  </si>
  <si>
    <t>В столбце 2  необходимо указать все общеобразовательные учреждения (среднего (полного), основного, начального) независимо от наличия в них учебного компьютерного оборудования. Промежуточный итог указывается в специально отведенных строках по каждой группе учреждений. Нумерацию учреждений необходимо сделать сквозную.</t>
  </si>
  <si>
    <r>
      <rPr>
        <sz val="11"/>
        <color rgb="FF002060"/>
        <rFont val="Arial Narrow"/>
        <family val="2"/>
        <charset val="204"/>
      </rPr>
      <t xml:space="preserve">В столбцах 13-14 «Средняя  учебная загрузка компьютерных классов / в том числе обязательных часов по информатике и ИКТ (часов в неделю)» сведения указываются за 2012/2013 учебный год из паспорта кабинета информатики как среднеарифметическое двух полугодий  столбца «Всего» раздела VIII «Сведения о режиме работы кабинета» и утвержденного расписания работы кабинета. В обязательные часы по информатике и ИКТ  необходимо включить часы </t>
    </r>
    <r>
      <rPr>
        <b/>
        <sz val="11"/>
        <color rgb="FF002060"/>
        <rFont val="Arial Narrow"/>
        <family val="2"/>
        <charset val="204"/>
      </rPr>
      <t>учебного плана с учетом элективных и факультативных курсов</t>
    </r>
    <r>
      <rPr>
        <sz val="11"/>
        <color rgb="FF002060"/>
        <rFont val="Arial Narrow"/>
        <family val="2"/>
        <charset val="204"/>
      </rPr>
      <t xml:space="preserve">.  Если компьютерных классов два и более, то указывается учебная нагрузка </t>
    </r>
    <r>
      <rPr>
        <b/>
        <i/>
        <sz val="11"/>
        <color rgb="FF002060"/>
        <rFont val="Arial Narrow"/>
        <family val="2"/>
        <charset val="204"/>
      </rPr>
      <t xml:space="preserve">как среднеарифметическое по количеству классов.  </t>
    </r>
    <r>
      <rPr>
        <b/>
        <i/>
        <sz val="11"/>
        <color rgb="FFFF0000"/>
        <rFont val="Arial Narrow"/>
        <family val="2"/>
        <charset val="204"/>
      </rPr>
      <t xml:space="preserve">Дробную часть числа отделять от целой ЗАПЯТОЙ. </t>
    </r>
    <r>
      <rPr>
        <b/>
        <i/>
        <sz val="11"/>
        <color rgb="FF0070C0"/>
        <rFont val="Arial Narrow"/>
        <family val="2"/>
        <charset val="204"/>
      </rPr>
      <t xml:space="preserve"> </t>
    </r>
    <r>
      <rPr>
        <sz val="11"/>
        <color rgb="FF002060"/>
        <rFont val="Arial Narrow"/>
        <family val="2"/>
        <charset val="204"/>
      </rPr>
      <t xml:space="preserve">В строках «ИТОГО …» и «ВСЕГО» столбца 13-14 показатель считается как среднеарифметическое по количеству учреждений каждой группы и всех учреждений. </t>
    </r>
  </si>
  <si>
    <r>
      <t xml:space="preserve">***) </t>
    </r>
    <r>
      <rPr>
        <b/>
        <u/>
        <sz val="11"/>
        <color rgb="FF002060"/>
        <rFont val="Arial Narrow"/>
        <family val="2"/>
        <charset val="204"/>
      </rPr>
      <t>Дополнительно</t>
    </r>
    <r>
      <rPr>
        <b/>
        <sz val="11"/>
        <color rgb="FF002060"/>
        <rFont val="Arial Narrow"/>
        <family val="2"/>
        <charset val="204"/>
      </rPr>
      <t xml:space="preserve"> к центральзованной системе контентной фильтрации, реализуемой в ХКОИС</t>
    </r>
  </si>
  <si>
    <r>
      <t xml:space="preserve">Сведения в столбцы 3-20  включаются </t>
    </r>
    <r>
      <rPr>
        <u/>
        <sz val="11"/>
        <color rgb="FF002060"/>
        <rFont val="Arial Narrow"/>
        <family val="2"/>
        <charset val="204"/>
      </rPr>
      <t>без учета кабинетов информатики</t>
    </r>
    <r>
      <rPr>
        <sz val="11"/>
        <color rgb="FF002060"/>
        <rFont val="Arial Narrow"/>
        <family val="2"/>
        <charset val="204"/>
      </rPr>
      <t xml:space="preserve"> (классов ИКТ). </t>
    </r>
  </si>
  <si>
    <r>
      <t>В данной таблице указывается все оборудование кроме</t>
    </r>
    <r>
      <rPr>
        <u/>
        <sz val="11"/>
        <color rgb="FF002060"/>
        <rFont val="Arial Narrow"/>
        <family val="2"/>
        <charset val="204"/>
      </rPr>
      <t xml:space="preserve"> учебного, указанного в таблицах 1 и 2.</t>
    </r>
  </si>
  <si>
    <t xml:space="preserve">В столбцах 19-28 указывается  количество  мультимедийных и интерактивных проекторов,  интерактивных приставок и досок, планшетных компьютеров, имеющихся в образовательном учреждении, включая компьютерный класс.  </t>
  </si>
  <si>
    <t>3А. Сведения о наличии средств информатизации в общеобразовательных учреждениях по состоянию на 05.09.2014</t>
  </si>
  <si>
    <t>Количество мультимедийного и интерактивного оборудования установленного в кабинетах:</t>
  </si>
  <si>
    <t>МУЗ</t>
  </si>
  <si>
    <t>РУ</t>
  </si>
  <si>
    <t>БИО</t>
  </si>
  <si>
    <t>ГЕО</t>
  </si>
  <si>
    <t>ОБЖ</t>
  </si>
  <si>
    <t>ИЗО</t>
  </si>
  <si>
    <t>ТЕХ</t>
  </si>
  <si>
    <t>В столбцах 3-6 указывается количество оборудования по каждому кабинету</t>
  </si>
  <si>
    <t xml:space="preserve">Установленный формат листов, размер и цвет шрифта, заливки ячеек  НЕ ИЗМЕНЯТЬ!  Печать листа - по ширине таблице, альбомная ориентация. КОНТРОЛЬ ДАННЫХ и Примечание НЕ РАСПЕЧАТЫВАТЬ. </t>
  </si>
  <si>
    <t>всего проекторов</t>
  </si>
  <si>
    <t>сумма из ст. 3</t>
  </si>
  <si>
    <t>лист 3 ст. 19</t>
  </si>
  <si>
    <t>сумма из ст. 4</t>
  </si>
  <si>
    <t>лист 3 ст. 21</t>
  </si>
  <si>
    <t>сумма из ст. 5</t>
  </si>
  <si>
    <t>лист 3 ст. 23</t>
  </si>
  <si>
    <t>всего инт комплектов</t>
  </si>
  <si>
    <t>всего инт приставок</t>
  </si>
  <si>
    <t>всего инт проекторов</t>
  </si>
  <si>
    <t>сумма из ст. 6</t>
  </si>
  <si>
    <t>лист 3 ст. 25</t>
  </si>
  <si>
    <t>значения должны совпадать</t>
  </si>
  <si>
    <t>кол-во классных комнат в учреждении</t>
  </si>
  <si>
    <t>лист 2 ст.3</t>
  </si>
  <si>
    <t>ст. 7+9+11+13</t>
  </si>
  <si>
    <t>сумма  из ст 3, 4, 5, 6</t>
  </si>
  <si>
    <t>лист 2 ст. 4</t>
  </si>
  <si>
    <t>ВСЕГО мультимедийного и интерактивного оборудования в учреждении</t>
  </si>
  <si>
    <t>кол-во оборуд в др помещениях</t>
  </si>
  <si>
    <t>кол-во оснащенных классных комнат</t>
  </si>
  <si>
    <t>кол-во оборуд в кл. ком.</t>
  </si>
  <si>
    <t>Количество мультимедийного и интерактивного оборудования, указанное в листе 3, должно совпадать с количеством указывающимся на этом листе</t>
  </si>
  <si>
    <t>Среднего общего образования</t>
  </si>
  <si>
    <t>Списано в 2013/2014 году:</t>
  </si>
  <si>
    <t>Приобретено в 2013/2014 году по состоянию на 05.09.2014:</t>
  </si>
  <si>
    <t>*) План откорректированный по состоянию на  05.09.2014</t>
  </si>
  <si>
    <t>Сумма по договору                    (на 2014 г)</t>
  </si>
  <si>
    <t>Сумма, оплаченная по факту                      (01-06.2014)</t>
  </si>
  <si>
    <t>план 2014 г.-</t>
  </si>
  <si>
    <t xml:space="preserve">факт 2014 г. - </t>
  </si>
  <si>
    <t xml:space="preserve">10. Сведения о преподавании учебной дисциплины «Информатика и ИКТ»  в 2014/2015 учебном году </t>
  </si>
  <si>
    <r>
      <t>Примечание</t>
    </r>
    <r>
      <rPr>
        <u/>
        <sz val="11"/>
        <color rgb="FF002060"/>
        <rFont val="Arial"/>
        <family val="2"/>
        <charset val="204"/>
      </rPr>
      <t>:</t>
    </r>
  </si>
  <si>
    <t xml:space="preserve">Примечание: </t>
  </si>
  <si>
    <t>2013г</t>
  </si>
  <si>
    <t>2014 г.</t>
  </si>
  <si>
    <r>
      <t>Использует ли образовательное учреждение дистанционные технологии (</t>
    </r>
    <r>
      <rPr>
        <b/>
        <sz val="10"/>
        <color rgb="FF002060"/>
        <rFont val="Arial Narrow"/>
        <family val="2"/>
        <charset val="204"/>
      </rPr>
      <t>да / нет</t>
    </r>
    <r>
      <rPr>
        <sz val="10"/>
        <color theme="1"/>
        <rFont val="Arial Narrow"/>
        <family val="2"/>
        <charset val="204"/>
      </rPr>
      <t>) для обучения</t>
    </r>
  </si>
  <si>
    <t>план на 2014 г</t>
  </si>
  <si>
    <t>факт на 01.06.2014г.</t>
  </si>
  <si>
    <t>10. Сведения о преподавании учебной дисциплины «Информатика и ИКТ»  в 2014/2015 учебном году</t>
  </si>
  <si>
    <t>Площадь покрытия (кв.м.)</t>
  </si>
  <si>
    <t>Количество серверов</t>
  </si>
  <si>
    <t>Количество предметных кабинетов в ЛВС учреждения</t>
  </si>
  <si>
    <t>из учебных купленные не ранее 3-лет назад</t>
  </si>
  <si>
    <t>В столбцах 8, 9 указываются ноут и нетбуки из общего количества ноут и нетбуков, которые включены в состав мобильных телег.</t>
  </si>
  <si>
    <t xml:space="preserve">Курсовая подготовка при ХК ИРО </t>
  </si>
  <si>
    <t>Курсовая подготовка при ХК ИРО</t>
  </si>
  <si>
    <t>Формы повышения квалификации*)</t>
  </si>
  <si>
    <t>*) при обязательном наличии документа установленного образца</t>
  </si>
  <si>
    <t>Курсовая подготовка при любом другом учреждении дополнительного профессионального образования</t>
  </si>
  <si>
    <r>
      <rPr>
        <u/>
        <sz val="10"/>
        <color theme="1"/>
        <rFont val="Arial Narrow"/>
        <family val="2"/>
        <charset val="204"/>
      </rPr>
      <t>школьников</t>
    </r>
    <r>
      <rPr>
        <sz val="10"/>
        <color theme="1"/>
        <rFont val="Arial Narrow"/>
        <family val="2"/>
        <charset val="204"/>
      </rPr>
      <t xml:space="preserve"> в рамках краевого проекта дистанционного  обучения школьников</t>
    </r>
  </si>
  <si>
    <t xml:space="preserve"> - обученных в рамках краевых этапов проекта ИСО (2009-2011гг., 2012-2015гг.) на краевых семинарах в муниципальных образованиях и на базе ХК ИРО и/или при любом другом учреждении дополнительного профессионального образования;</t>
  </si>
  <si>
    <r>
      <t xml:space="preserve">Данные по повышению квалификации сотрудников заполняются исходя из фактической численности и обученности в области ИКТ </t>
    </r>
    <r>
      <rPr>
        <u/>
        <sz val="11"/>
        <color rgb="FF002060"/>
        <rFont val="Arial Narrow"/>
        <family val="2"/>
        <charset val="204"/>
      </rPr>
      <t>(при обязательном наличии документа установленного образца</t>
    </r>
    <r>
      <rPr>
        <sz val="11"/>
        <color rgb="FF002060"/>
        <rFont val="Arial Narrow"/>
        <family val="2"/>
        <charset val="204"/>
      </rPr>
      <t>):</t>
    </r>
    <r>
      <rPr>
        <b/>
        <sz val="11"/>
        <color rgb="FF002060"/>
        <rFont val="Arial Narrow"/>
        <family val="2"/>
        <charset val="204"/>
      </rPr>
      <t xml:space="preserve"> Каждый сотрудник считается только по одному разу. </t>
    </r>
    <r>
      <rPr>
        <sz val="11"/>
        <color rgb="FF002060"/>
        <rFont val="Arial Narrow"/>
        <family val="2"/>
        <charset val="204"/>
      </rPr>
      <t>Например, если сотрудник обучался в 2009 и 2012 годах, то его считаем по последнему 2012 году. Уволенные сотрудники не считаются.</t>
    </r>
  </si>
  <si>
    <t>интерактивные комплекты (на основе доски)</t>
  </si>
  <si>
    <t xml:space="preserve">Проекторы в составе интерактивных комплектов учитываются только один раз в ст. 6. </t>
  </si>
  <si>
    <t>В столбцах 5, 6 указываются ноут и нетбуки из общего количества ПК, в ст.7 указываются новые ноут и нетбуки из учебных ноут и нетбуков</t>
  </si>
  <si>
    <t>Примечание:</t>
  </si>
  <si>
    <r>
      <t xml:space="preserve">*) </t>
    </r>
    <r>
      <rPr>
        <sz val="10"/>
        <color rgb="FF002060"/>
        <rFont val="Arial Narrow"/>
        <family val="2"/>
        <charset val="204"/>
      </rPr>
      <t>по данной строке необходимо включить специалистов, обслуживающих деятельность муниципального органа управления образованием, за исключением водителя и сотрудников, обслуживающих здание;</t>
    </r>
  </si>
  <si>
    <r>
      <t xml:space="preserve">**)   </t>
    </r>
    <r>
      <rPr>
        <sz val="10"/>
        <color rgb="FF002060"/>
        <rFont val="Arial Narrow"/>
        <family val="2"/>
        <charset val="204"/>
      </rPr>
      <t xml:space="preserve">если в числе сотрудников централизованной бухгалтерии, есть специалисты, являющиеся  специалистами аппарата (муниципальными служащими), то их количество включается в строку 1;  </t>
    </r>
  </si>
  <si>
    <r>
      <t xml:space="preserve">***) </t>
    </r>
    <r>
      <rPr>
        <sz val="10"/>
        <color rgb="FF002060"/>
        <rFont val="Arial Narrow"/>
        <family val="2"/>
        <charset val="204"/>
      </rPr>
      <t xml:space="preserve"> если в числе сотрудников муниципальной методической службы, есть специалисты, являющиеся  специалистами аппарата (муниципальными служащими), то их количество включается в строку 1.  </t>
    </r>
  </si>
  <si>
    <r>
      <t>Примечание</t>
    </r>
    <r>
      <rPr>
        <u/>
        <sz val="10"/>
        <color rgb="FF002060"/>
        <rFont val="Arial"/>
        <family val="2"/>
        <charset val="204"/>
      </rPr>
      <t>:</t>
    </r>
  </si>
  <si>
    <r>
      <t>Примечание</t>
    </r>
    <r>
      <rPr>
        <u/>
        <sz val="10"/>
        <color rgb="FF002060"/>
        <rFont val="Arial"/>
        <family val="2"/>
        <charset val="204"/>
      </rPr>
      <t xml:space="preserve">: </t>
    </r>
  </si>
  <si>
    <t>кабинет информатики и ИКТ</t>
  </si>
  <si>
    <t>ИКТ</t>
  </si>
  <si>
    <t>ст. 16 &gt; или = ст. 17</t>
  </si>
  <si>
    <t>Церковная О.А.</t>
  </si>
  <si>
    <t>Вракова Н.А.</t>
  </si>
  <si>
    <t>Муниципальное бюджетное общеобразовательное учреждение средняя общеобразовательная школасельского поселения "Поселок Тумнин"</t>
  </si>
  <si>
    <t>sch_tumnin@edu.27.ru</t>
  </si>
  <si>
    <t>нет</t>
  </si>
  <si>
    <t>http://tumnin.edu.27.ru</t>
  </si>
  <si>
    <r>
      <t xml:space="preserve">Системный блок DEPO 27 штук; Монитор 27 штук; Колонки Geniuc 27 шт; APC 27 шт; интерактивная доска </t>
    </r>
    <r>
      <rPr>
        <sz val="10"/>
        <rFont val="Arial Narrow"/>
        <family val="2"/>
        <charset val="204"/>
      </rPr>
      <t>Teamboard 1 шт;</t>
    </r>
    <r>
      <rPr>
        <sz val="10"/>
        <color rgb="FFFF0000"/>
        <rFont val="Arial Narrow"/>
        <family val="2"/>
        <charset val="204"/>
      </rPr>
      <t xml:space="preserve"> </t>
    </r>
    <r>
      <rPr>
        <sz val="10"/>
        <color theme="1"/>
        <rFont val="Arial Narrow"/>
        <family val="2"/>
        <charset val="204"/>
      </rPr>
      <t xml:space="preserve"> интерактивная доска Polyvision 1 шт;Интерактивная доска 6 шт; Интерактивный планшет 6 шт; Мультимедийный проектор EPSON 6 шт; Сервер 1 шт; APS SMART 1000V 1 ШТ.</t>
    </r>
  </si>
  <si>
    <t>2013год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</si>
</sst>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0.0"/>
    <numFmt numFmtId="166" formatCode="#,##0.00_р_."/>
  </numFmts>
  <fonts count="8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u/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12"/>
      <color theme="1"/>
      <name val="Arial Narrow"/>
      <family val="2"/>
      <charset val="204"/>
    </font>
    <font>
      <i/>
      <sz val="10"/>
      <color rgb="FFFF0000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0"/>
      <color rgb="FFFF0000"/>
      <name val="Arial Narrow"/>
      <family val="2"/>
      <charset val="204"/>
    </font>
    <font>
      <i/>
      <sz val="10"/>
      <color rgb="FF000000"/>
      <name val="Arial Narrow"/>
      <family val="2"/>
      <charset val="204"/>
    </font>
    <font>
      <sz val="10"/>
      <name val="Arial Narrow"/>
      <family val="2"/>
      <charset val="204"/>
    </font>
    <font>
      <b/>
      <sz val="10"/>
      <color rgb="FFFF0000"/>
      <name val="Arial Narrow"/>
      <family val="2"/>
      <charset val="204"/>
    </font>
    <font>
      <sz val="10"/>
      <color rgb="FF0070C0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vertAlign val="superscript"/>
      <sz val="10"/>
      <color theme="1"/>
      <name val="Arial Narrow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rgb="FF0070C0"/>
      <name val="Arial Narrow"/>
      <family val="2"/>
      <charset val="204"/>
    </font>
    <font>
      <b/>
      <i/>
      <sz val="11"/>
      <color rgb="FF0070C0"/>
      <name val="Arial Narrow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i/>
      <sz val="11"/>
      <color theme="1"/>
      <name val="Arial Narrow"/>
      <family val="2"/>
      <charset val="204"/>
    </font>
    <font>
      <i/>
      <sz val="11"/>
      <color theme="1"/>
      <name val="Arial Narrow"/>
      <family val="2"/>
      <charset val="204"/>
    </font>
    <font>
      <i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rgb="FFC00000"/>
      <name val="Arial Narrow"/>
      <family val="2"/>
      <charset val="204"/>
    </font>
    <font>
      <b/>
      <sz val="12"/>
      <color rgb="FFC00000"/>
      <name val="Arial Narrow"/>
      <family val="2"/>
      <charset val="204"/>
    </font>
    <font>
      <sz val="12"/>
      <color rgb="FFC00000"/>
      <name val="Arial Narrow"/>
      <family val="2"/>
      <charset val="204"/>
    </font>
    <font>
      <b/>
      <u/>
      <sz val="11"/>
      <color rgb="FFC00000"/>
      <name val="Arial Narrow"/>
      <family val="2"/>
      <charset val="204"/>
    </font>
    <font>
      <b/>
      <sz val="10"/>
      <color theme="1"/>
      <name val="Arial"/>
      <family val="2"/>
      <charset val="204"/>
    </font>
    <font>
      <b/>
      <i/>
      <sz val="12"/>
      <color theme="1"/>
      <name val="Arial Narrow"/>
      <family val="2"/>
      <charset val="204"/>
    </font>
    <font>
      <b/>
      <i/>
      <sz val="12"/>
      <color rgb="FF000000"/>
      <name val="Arial Narrow"/>
      <family val="2"/>
      <charset val="204"/>
    </font>
    <font>
      <sz val="12"/>
      <color theme="1"/>
      <name val="Calibri"/>
      <family val="2"/>
      <charset val="204"/>
      <scheme val="minor"/>
    </font>
    <font>
      <i/>
      <sz val="9"/>
      <color theme="1"/>
      <name val="Arial Narrow"/>
      <family val="2"/>
      <charset val="204"/>
    </font>
    <font>
      <b/>
      <sz val="10"/>
      <color rgb="FFC00000"/>
      <name val="Arial Narrow"/>
      <family val="2"/>
      <charset val="204"/>
    </font>
    <font>
      <sz val="10"/>
      <color rgb="FFC00000"/>
      <name val="Arial Narrow"/>
      <family val="2"/>
      <charset val="204"/>
    </font>
    <font>
      <b/>
      <i/>
      <sz val="11"/>
      <color rgb="FFFF0000"/>
      <name val="Arial Narrow"/>
      <family val="2"/>
      <charset val="204"/>
    </font>
    <font>
      <b/>
      <i/>
      <sz val="10"/>
      <color rgb="FF000000"/>
      <name val="Arial Narrow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4"/>
      <name val="Arial Narrow"/>
      <family val="2"/>
      <charset val="204"/>
    </font>
    <font>
      <sz val="10"/>
      <color theme="4"/>
      <name val="Arial Narrow"/>
      <family val="2"/>
      <charset val="204"/>
    </font>
    <font>
      <i/>
      <sz val="10"/>
      <name val="Arial Narrow"/>
      <family val="2"/>
      <charset val="204"/>
    </font>
    <font>
      <b/>
      <sz val="12"/>
      <color theme="3" tint="-0.249977111117893"/>
      <name val="Arial Narrow"/>
      <family val="2"/>
      <charset val="204"/>
    </font>
    <font>
      <i/>
      <sz val="10"/>
      <color theme="4"/>
      <name val="Arial Narrow"/>
      <family val="2"/>
      <charset val="204"/>
    </font>
    <font>
      <sz val="11"/>
      <color theme="4"/>
      <name val="Calibri"/>
      <family val="2"/>
      <charset val="204"/>
      <scheme val="minor"/>
    </font>
    <font>
      <sz val="10"/>
      <color rgb="FF002060"/>
      <name val="Arial Narrow"/>
      <family val="2"/>
      <charset val="204"/>
    </font>
    <font>
      <u/>
      <sz val="10"/>
      <color rgb="FF002060"/>
      <name val="Arial Narrow"/>
      <family val="2"/>
      <charset val="204"/>
    </font>
    <font>
      <b/>
      <sz val="10"/>
      <color rgb="FF002060"/>
      <name val="Arial Narrow"/>
      <family val="2"/>
      <charset val="204"/>
    </font>
    <font>
      <sz val="11"/>
      <color rgb="FF002060"/>
      <name val="Arial Narrow"/>
      <family val="2"/>
      <charset val="204"/>
    </font>
    <font>
      <u/>
      <sz val="11"/>
      <color rgb="FF002060"/>
      <name val="Arial Narrow"/>
      <family val="2"/>
      <charset val="204"/>
    </font>
    <font>
      <b/>
      <sz val="11"/>
      <color rgb="FF002060"/>
      <name val="Arial Narrow"/>
      <family val="2"/>
      <charset val="204"/>
    </font>
    <font>
      <b/>
      <u/>
      <sz val="11"/>
      <color rgb="FF002060"/>
      <name val="Arial Narrow"/>
      <family val="2"/>
      <charset val="204"/>
    </font>
    <font>
      <b/>
      <i/>
      <u/>
      <sz val="11"/>
      <color rgb="FF002060"/>
      <name val="Arial Narrow"/>
      <family val="2"/>
      <charset val="204"/>
    </font>
    <font>
      <b/>
      <i/>
      <sz val="11"/>
      <color rgb="FF002060"/>
      <name val="Arial Narrow"/>
      <family val="2"/>
      <charset val="204"/>
    </font>
    <font>
      <sz val="11"/>
      <color rgb="FF002060"/>
      <name val="Calibri"/>
      <family val="2"/>
      <charset val="204"/>
      <scheme val="minor"/>
    </font>
    <font>
      <sz val="11"/>
      <color rgb="FFC00000"/>
      <name val="Arial Narrow"/>
      <family val="2"/>
      <charset val="204"/>
    </font>
    <font>
      <sz val="10"/>
      <color rgb="FFC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i/>
      <sz val="10"/>
      <color rgb="FFC00000"/>
      <name val="Arial Narrow"/>
      <family val="2"/>
      <charset val="204"/>
    </font>
    <font>
      <i/>
      <sz val="11"/>
      <color rgb="FFC00000"/>
      <name val="Arial Narrow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0"/>
      <color rgb="FFC00000"/>
      <name val="Arial Narrow"/>
      <family val="2"/>
      <charset val="204"/>
    </font>
    <font>
      <sz val="10"/>
      <color rgb="FF002060"/>
      <name val="Calibri"/>
      <family val="2"/>
      <charset val="204"/>
      <scheme val="minor"/>
    </font>
    <font>
      <u/>
      <sz val="11"/>
      <color rgb="FF002060"/>
      <name val="Arial"/>
      <family val="2"/>
      <charset val="204"/>
    </font>
    <font>
      <i/>
      <sz val="10"/>
      <color rgb="FF002060"/>
      <name val="Arial Narrow"/>
      <family val="2"/>
      <charset val="204"/>
    </font>
    <font>
      <vertAlign val="superscript"/>
      <sz val="10"/>
      <color rgb="FF002060"/>
      <name val="Arial Narrow"/>
      <family val="2"/>
      <charset val="204"/>
    </font>
    <font>
      <u/>
      <sz val="10"/>
      <color rgb="FF002060"/>
      <name val="Arial"/>
      <family val="2"/>
      <charset val="204"/>
    </font>
    <font>
      <u/>
      <sz val="11"/>
      <color theme="10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1490218817712943"/>
        </stop>
      </gradient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</cellStyleXfs>
  <cellXfs count="83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/>
    <xf numFmtId="0" fontId="2" fillId="0" borderId="0" xfId="0" applyFont="1" applyFill="1" applyAlignment="1">
      <alignment horizontal="center" vertical="center" textRotation="90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2" fillId="0" borderId="0" xfId="0" applyFont="1"/>
    <xf numFmtId="1" fontId="3" fillId="0" borderId="0" xfId="0" applyNumberFormat="1" applyFont="1" applyBorder="1" applyAlignment="1">
      <alignment horizontal="center"/>
    </xf>
    <xf numFmtId="0" fontId="9" fillId="0" borderId="0" xfId="0" applyFont="1" applyFill="1" applyAlignment="1">
      <alignment vertical="center" wrapText="1"/>
    </xf>
    <xf numFmtId="0" fontId="3" fillId="0" borderId="0" xfId="0" applyFont="1" applyAlignment="1">
      <alignment horizontal="justify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" fillId="0" borderId="0" xfId="0" applyFont="1" applyFill="1"/>
    <xf numFmtId="0" fontId="1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top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justify" vertical="top" wrapText="1"/>
      <protection locked="0"/>
    </xf>
    <xf numFmtId="0" fontId="3" fillId="0" borderId="0" xfId="0" applyFont="1" applyAlignment="1" applyProtection="1">
      <alignment horizontal="justify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 applyFont="1"/>
    <xf numFmtId="0" fontId="3" fillId="0" borderId="0" xfId="0" applyFont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1" xfId="0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Font="1" applyProtection="1"/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center" vertical="top" wrapText="1"/>
    </xf>
    <xf numFmtId="0" fontId="7" fillId="0" borderId="1" xfId="0" applyFont="1" applyFill="1" applyBorder="1" applyAlignment="1" applyProtection="1">
      <alignment horizontal="left" wrapText="1"/>
    </xf>
    <xf numFmtId="0" fontId="3" fillId="4" borderId="7" xfId="0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right" vertical="top" wrapText="1"/>
    </xf>
    <xf numFmtId="0" fontId="3" fillId="0" borderId="0" xfId="0" applyFont="1" applyFill="1" applyBorder="1" applyAlignment="1">
      <alignment vertical="center" textRotation="90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9" fillId="0" borderId="0" xfId="0" applyFont="1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/>
    <xf numFmtId="0" fontId="8" fillId="0" borderId="0" xfId="0" applyFont="1"/>
    <xf numFmtId="0" fontId="21" fillId="0" borderId="0" xfId="0" applyFont="1" applyAlignment="1">
      <alignment horizontal="justify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9" fontId="3" fillId="0" borderId="1" xfId="1" applyFont="1" applyBorder="1" applyAlignment="1">
      <alignment horizontal="center" vertical="top" wrapText="1"/>
    </xf>
    <xf numFmtId="0" fontId="20" fillId="4" borderId="1" xfId="0" applyFont="1" applyFill="1" applyBorder="1" applyAlignment="1">
      <alignment vertical="top" wrapText="1"/>
    </xf>
    <xf numFmtId="0" fontId="20" fillId="4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9" fontId="4" fillId="0" borderId="1" xfId="1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4" borderId="1" xfId="0" applyFont="1" applyFill="1" applyBorder="1" applyAlignment="1" applyProtection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6" fillId="4" borderId="1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 textRotation="90" wrapText="1"/>
    </xf>
    <xf numFmtId="164" fontId="3" fillId="0" borderId="0" xfId="0" applyNumberFormat="1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center" vertical="top" wrapText="1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0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29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 wrapText="1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166" fontId="3" fillId="0" borderId="8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top" wrapText="1"/>
      <protection locked="0"/>
    </xf>
    <xf numFmtId="166" fontId="3" fillId="0" borderId="8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Fill="1" applyProtection="1"/>
    <xf numFmtId="0" fontId="3" fillId="0" borderId="0" xfId="0" applyFont="1" applyFill="1" applyBorder="1" applyProtection="1"/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textRotation="90" wrapText="1"/>
    </xf>
    <xf numFmtId="0" fontId="3" fillId="4" borderId="1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 vertical="center"/>
    </xf>
    <xf numFmtId="165" fontId="6" fillId="4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vertical="center"/>
    </xf>
    <xf numFmtId="0" fontId="3" fillId="4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center" vertical="top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1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" fontId="6" fillId="4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Protection="1"/>
    <xf numFmtId="0" fontId="3" fillId="2" borderId="5" xfId="0" applyFont="1" applyFill="1" applyBorder="1" applyAlignment="1" applyProtection="1">
      <alignment horizontal="center" vertical="top" wrapText="1"/>
    </xf>
    <xf numFmtId="1" fontId="3" fillId="2" borderId="5" xfId="0" applyNumberFormat="1" applyFont="1" applyFill="1" applyBorder="1" applyAlignment="1" applyProtection="1">
      <alignment horizontal="center" vertical="top" wrapText="1"/>
    </xf>
    <xf numFmtId="0" fontId="3" fillId="2" borderId="7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</xf>
    <xf numFmtId="0" fontId="19" fillId="0" borderId="0" xfId="0" applyFont="1" applyFill="1" applyProtection="1"/>
    <xf numFmtId="1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justify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 vertical="center" textRotation="90" wrapText="1"/>
    </xf>
    <xf numFmtId="0" fontId="3" fillId="4" borderId="1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0" fontId="6" fillId="0" borderId="0" xfId="0" applyFont="1" applyAlignment="1" applyProtection="1">
      <alignment horizontal="center"/>
    </xf>
    <xf numFmtId="0" fontId="6" fillId="4" borderId="1" xfId="0" applyFont="1" applyFill="1" applyBorder="1" applyAlignment="1" applyProtection="1">
      <alignment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wrapText="1"/>
    </xf>
    <xf numFmtId="0" fontId="6" fillId="0" borderId="0" xfId="0" applyFont="1" applyProtection="1"/>
    <xf numFmtId="0" fontId="14" fillId="0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textRotation="90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6" xfId="0" applyFont="1" applyFill="1" applyBorder="1" applyAlignment="1" applyProtection="1">
      <alignment horizontal="center" vertical="center" textRotation="90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Fill="1" applyProtection="1"/>
    <xf numFmtId="0" fontId="23" fillId="0" borderId="0" xfId="0" applyFont="1" applyFill="1"/>
    <xf numFmtId="0" fontId="29" fillId="0" borderId="0" xfId="0" applyFont="1" applyFill="1"/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/>
    <xf numFmtId="0" fontId="6" fillId="5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" fontId="14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29" fillId="0" borderId="0" xfId="0" applyFont="1" applyAlignment="1">
      <alignment horizontal="center" vertical="center" wrapText="1"/>
    </xf>
    <xf numFmtId="0" fontId="34" fillId="4" borderId="1" xfId="0" applyFont="1" applyFill="1" applyBorder="1" applyAlignment="1" applyProtection="1">
      <alignment horizontal="center"/>
    </xf>
    <xf numFmtId="0" fontId="34" fillId="4" borderId="1" xfId="0" applyFont="1" applyFill="1" applyBorder="1" applyAlignment="1" applyProtection="1">
      <alignment horizontal="center" vertical="center"/>
    </xf>
    <xf numFmtId="0" fontId="35" fillId="0" borderId="0" xfId="0" applyFont="1" applyFill="1" applyProtection="1"/>
    <xf numFmtId="0" fontId="34" fillId="4" borderId="1" xfId="0" applyFont="1" applyFill="1" applyBorder="1" applyAlignment="1" applyProtection="1">
      <alignment vertical="center" wrapText="1"/>
    </xf>
    <xf numFmtId="0" fontId="19" fillId="0" borderId="0" xfId="0" applyFont="1" applyFill="1" applyBorder="1" applyProtection="1"/>
    <xf numFmtId="0" fontId="19" fillId="0" borderId="0" xfId="0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1" fontId="14" fillId="5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top" wrapText="1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left" vertical="top"/>
    </xf>
    <xf numFmtId="0" fontId="3" fillId="0" borderId="1" xfId="0" applyFont="1" applyFill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left" vertical="top"/>
    </xf>
    <xf numFmtId="0" fontId="6" fillId="4" borderId="1" xfId="0" applyFont="1" applyFill="1" applyBorder="1" applyAlignment="1" applyProtection="1">
      <alignment horizontal="left" vertical="top"/>
    </xf>
    <xf numFmtId="0" fontId="3" fillId="4" borderId="1" xfId="0" applyFont="1" applyFill="1" applyBorder="1" applyAlignment="1" applyProtection="1">
      <alignment horizontal="left" vertical="top"/>
    </xf>
    <xf numFmtId="0" fontId="6" fillId="4" borderId="1" xfId="0" applyFont="1" applyFill="1" applyBorder="1" applyAlignment="1" applyProtection="1">
      <alignment horizontal="left" vertical="top" wrapText="1"/>
    </xf>
    <xf numFmtId="0" fontId="34" fillId="4" borderId="1" xfId="0" applyFont="1" applyFill="1" applyBorder="1" applyAlignment="1" applyProtection="1">
      <alignment horizontal="left" vertical="top" wrapText="1"/>
    </xf>
    <xf numFmtId="0" fontId="6" fillId="9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left" vertical="center" wrapText="1"/>
    </xf>
    <xf numFmtId="0" fontId="34" fillId="4" borderId="1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center"/>
    </xf>
    <xf numFmtId="0" fontId="33" fillId="0" borderId="0" xfId="0" applyFont="1" applyFill="1"/>
    <xf numFmtId="0" fontId="29" fillId="5" borderId="0" xfId="0" applyFont="1" applyFill="1"/>
    <xf numFmtId="0" fontId="21" fillId="4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top" wrapText="1"/>
    </xf>
    <xf numFmtId="1" fontId="11" fillId="4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top" wrapText="1"/>
    </xf>
    <xf numFmtId="0" fontId="6" fillId="0" borderId="0" xfId="0" applyFont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1" fontId="21" fillId="4" borderId="1" xfId="0" applyNumberFormat="1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left" wrapText="1"/>
    </xf>
    <xf numFmtId="1" fontId="20" fillId="4" borderId="1" xfId="0" applyNumberFormat="1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center" vertical="center" wrapText="1"/>
    </xf>
    <xf numFmtId="0" fontId="20" fillId="0" borderId="0" xfId="0" applyFont="1" applyFill="1" applyProtection="1"/>
    <xf numFmtId="0" fontId="3" fillId="4" borderId="5" xfId="0" applyFont="1" applyFill="1" applyBorder="1" applyAlignment="1" applyProtection="1">
      <alignment horizontal="center" wrapText="1"/>
    </xf>
    <xf numFmtId="0" fontId="6" fillId="4" borderId="1" xfId="0" applyFont="1" applyFill="1" applyBorder="1" applyAlignment="1" applyProtection="1">
      <alignment vertical="top"/>
    </xf>
    <xf numFmtId="0" fontId="3" fillId="0" borderId="1" xfId="0" applyFont="1" applyBorder="1" applyAlignment="1" applyProtection="1">
      <alignment vertical="top"/>
    </xf>
    <xf numFmtId="0" fontId="3" fillId="0" borderId="1" xfId="0" applyFont="1" applyBorder="1" applyAlignment="1" applyProtection="1">
      <alignment horizontal="center" vertical="top"/>
    </xf>
    <xf numFmtId="0" fontId="6" fillId="0" borderId="0" xfId="0" applyFont="1" applyAlignment="1" applyProtection="1">
      <alignment vertical="top" wrapText="1"/>
    </xf>
    <xf numFmtId="0" fontId="29" fillId="0" borderId="0" xfId="0" applyFont="1" applyProtection="1"/>
    <xf numFmtId="0" fontId="33" fillId="0" borderId="0" xfId="0" applyFont="1" applyProtection="1"/>
    <xf numFmtId="0" fontId="33" fillId="0" borderId="0" xfId="0" applyFont="1"/>
    <xf numFmtId="0" fontId="6" fillId="4" borderId="1" xfId="0" applyFont="1" applyFill="1" applyBorder="1" applyAlignment="1" applyProtection="1">
      <alignment horizontal="center" vertical="top"/>
    </xf>
    <xf numFmtId="0" fontId="34" fillId="0" borderId="1" xfId="0" applyFont="1" applyBorder="1" applyAlignment="1" applyProtection="1">
      <alignment vertical="top"/>
    </xf>
    <xf numFmtId="0" fontId="34" fillId="0" borderId="0" xfId="0" applyFont="1" applyProtection="1"/>
    <xf numFmtId="0" fontId="34" fillId="0" borderId="0" xfId="0" applyFont="1"/>
    <xf numFmtId="0" fontId="20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justify"/>
    </xf>
    <xf numFmtId="0" fontId="2" fillId="0" borderId="0" xfId="0" applyFont="1" applyAlignment="1" applyProtection="1">
      <alignment horizontal="justify"/>
    </xf>
    <xf numFmtId="49" fontId="6" fillId="0" borderId="1" xfId="0" applyNumberFormat="1" applyFont="1" applyFill="1" applyBorder="1" applyAlignment="1" applyProtection="1">
      <alignment horizontal="center" wrapText="1"/>
      <protection locked="0"/>
    </xf>
    <xf numFmtId="0" fontId="34" fillId="0" borderId="1" xfId="0" applyFont="1" applyBorder="1" applyProtection="1"/>
    <xf numFmtId="0" fontId="34" fillId="4" borderId="1" xfId="0" applyFont="1" applyFill="1" applyBorder="1" applyAlignment="1" applyProtection="1">
      <alignment horizontal="center" vertical="center" wrapText="1"/>
    </xf>
    <xf numFmtId="0" fontId="37" fillId="0" borderId="0" xfId="0" applyFont="1" applyProtection="1"/>
    <xf numFmtId="0" fontId="37" fillId="0" borderId="0" xfId="0" applyFont="1"/>
    <xf numFmtId="0" fontId="4" fillId="0" borderId="0" xfId="0" applyFont="1" applyAlignment="1" applyProtection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8" fillId="0" borderId="11" xfId="0" applyFont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14" fontId="3" fillId="0" borderId="1" xfId="0" applyNumberFormat="1" applyFont="1" applyFill="1" applyBorder="1" applyAlignment="1" applyProtection="1">
      <alignment horizontal="center" wrapText="1"/>
      <protection locked="0"/>
    </xf>
    <xf numFmtId="14" fontId="6" fillId="4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wrapText="1"/>
    </xf>
    <xf numFmtId="14" fontId="3" fillId="4" borderId="1" xfId="0" applyNumberFormat="1" applyFont="1" applyFill="1" applyBorder="1" applyAlignment="1" applyProtection="1">
      <alignment vertical="center" wrapText="1"/>
    </xf>
    <xf numFmtId="14" fontId="34" fillId="4" borderId="1" xfId="0" applyNumberFormat="1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>
      <alignment horizontal="right" vertical="top" wrapText="1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horizontal="justify" wrapText="1"/>
    </xf>
    <xf numFmtId="0" fontId="3" fillId="0" borderId="5" xfId="0" applyFont="1" applyBorder="1" applyAlignment="1" applyProtection="1">
      <alignment wrapText="1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40" fillId="0" borderId="0" xfId="0" applyFont="1" applyAlignment="1">
      <alignment horizontal="left" vertical="top" wrapText="1"/>
    </xf>
    <xf numFmtId="0" fontId="30" fillId="0" borderId="0" xfId="0" applyFont="1"/>
    <xf numFmtId="0" fontId="1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16" fontId="14" fillId="3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9" fillId="0" borderId="0" xfId="0" applyFont="1" applyFill="1" applyAlignment="1">
      <alignment horizontal="left" vertical="top"/>
    </xf>
    <xf numFmtId="0" fontId="18" fillId="0" borderId="0" xfId="0" applyFont="1" applyFill="1"/>
    <xf numFmtId="0" fontId="14" fillId="4" borderId="1" xfId="0" applyFont="1" applyFill="1" applyBorder="1" applyAlignment="1">
      <alignment horizontal="center" vertical="center"/>
    </xf>
    <xf numFmtId="1" fontId="24" fillId="4" borderId="0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vertical="top"/>
    </xf>
    <xf numFmtId="0" fontId="6" fillId="0" borderId="0" xfId="0" applyFont="1" applyFill="1" applyAlignment="1" applyProtection="1">
      <alignment vertical="top" wrapText="1"/>
    </xf>
    <xf numFmtId="0" fontId="10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wrapText="1"/>
    </xf>
    <xf numFmtId="0" fontId="3" fillId="0" borderId="0" xfId="0" applyFont="1" applyFill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 applyProtection="1">
      <alignment vertical="top"/>
    </xf>
    <xf numFmtId="0" fontId="44" fillId="4" borderId="1" xfId="0" applyFont="1" applyFill="1" applyBorder="1" applyAlignment="1" applyProtection="1">
      <alignment horizontal="left" vertical="top" wrapText="1"/>
    </xf>
    <xf numFmtId="0" fontId="43" fillId="4" borderId="1" xfId="0" applyFont="1" applyFill="1" applyBorder="1" applyAlignment="1">
      <alignment horizontal="center" vertical="center"/>
    </xf>
    <xf numFmtId="0" fontId="45" fillId="0" borderId="0" xfId="0" applyFont="1"/>
    <xf numFmtId="0" fontId="3" fillId="0" borderId="0" xfId="0" applyFont="1" applyAlignment="1">
      <alignment horizontal="right"/>
    </xf>
    <xf numFmtId="0" fontId="35" fillId="0" borderId="0" xfId="0" applyFont="1"/>
    <xf numFmtId="0" fontId="46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textRotation="90" wrapText="1"/>
    </xf>
    <xf numFmtId="0" fontId="4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6" fillId="10" borderId="1" xfId="0" applyFont="1" applyFill="1" applyBorder="1" applyAlignment="1" applyProtection="1">
      <alignment horizontal="center" vertical="center"/>
    </xf>
    <xf numFmtId="1" fontId="14" fillId="10" borderId="0" xfId="0" applyNumberFormat="1" applyFont="1" applyFill="1" applyBorder="1" applyAlignment="1">
      <alignment horizontal="center" vertical="top" wrapText="1"/>
    </xf>
    <xf numFmtId="9" fontId="14" fillId="10" borderId="0" xfId="1" applyFont="1" applyFill="1" applyBorder="1" applyAlignment="1">
      <alignment horizontal="center" vertical="top" wrapText="1"/>
    </xf>
    <xf numFmtId="0" fontId="6" fillId="4" borderId="1" xfId="0" applyFont="1" applyFill="1" applyBorder="1" applyAlignment="1" applyProtection="1">
      <alignment vertical="top" wrapText="1"/>
    </xf>
    <xf numFmtId="0" fontId="21" fillId="10" borderId="1" xfId="0" applyFont="1" applyFill="1" applyBorder="1" applyAlignment="1" applyProtection="1">
      <alignment horizontal="center" vertical="center" wrapText="1"/>
    </xf>
    <xf numFmtId="0" fontId="20" fillId="10" borderId="0" xfId="0" applyFont="1" applyFill="1" applyAlignment="1" applyProtection="1">
      <alignment horizontal="center" vertical="top"/>
    </xf>
    <xf numFmtId="0" fontId="6" fillId="10" borderId="0" xfId="0" applyFont="1" applyFill="1" applyAlignment="1" applyProtection="1">
      <alignment horizontal="center"/>
    </xf>
    <xf numFmtId="9" fontId="3" fillId="0" borderId="0" xfId="1" applyFont="1"/>
    <xf numFmtId="0" fontId="3" fillId="0" borderId="1" xfId="0" applyFont="1" applyFill="1" applyBorder="1" applyAlignment="1">
      <alignment horizontal="center" vertical="top" wrapText="1"/>
    </xf>
    <xf numFmtId="0" fontId="20" fillId="10" borderId="1" xfId="0" applyFont="1" applyFill="1" applyBorder="1" applyAlignment="1">
      <alignment horizontal="center" vertical="top" wrapText="1"/>
    </xf>
    <xf numFmtId="0" fontId="20" fillId="10" borderId="4" xfId="0" applyFont="1" applyFill="1" applyBorder="1" applyAlignment="1" applyProtection="1">
      <alignment horizontal="center" vertical="center"/>
    </xf>
    <xf numFmtId="0" fontId="12" fillId="0" borderId="0" xfId="0" applyFont="1" applyFill="1"/>
    <xf numFmtId="0" fontId="15" fillId="0" borderId="0" xfId="0" applyFont="1" applyFill="1"/>
    <xf numFmtId="0" fontId="15" fillId="0" borderId="0" xfId="0" applyFont="1"/>
    <xf numFmtId="0" fontId="3" fillId="1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65" fontId="6" fillId="5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textRotation="90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>
      <alignment horizontal="center" vertical="center" wrapText="1"/>
    </xf>
    <xf numFmtId="16" fontId="48" fillId="11" borderId="1" xfId="0" applyNumberFormat="1" applyFont="1" applyFill="1" applyBorder="1" applyAlignment="1">
      <alignment horizontal="center" vertical="center" wrapText="1"/>
    </xf>
    <xf numFmtId="16" fontId="48" fillId="8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14" fillId="0" borderId="1" xfId="0" applyFont="1" applyFill="1" applyBorder="1" applyAlignment="1">
      <alignment horizontal="center" vertical="top" wrapText="1"/>
    </xf>
    <xf numFmtId="1" fontId="14" fillId="0" borderId="1" xfId="0" applyNumberFormat="1" applyFont="1" applyFill="1" applyBorder="1" applyAlignment="1">
      <alignment horizontal="center" vertical="top" wrapText="1"/>
    </xf>
    <xf numFmtId="1" fontId="24" fillId="4" borderId="1" xfId="0" applyNumberFormat="1" applyFont="1" applyFill="1" applyBorder="1" applyAlignment="1">
      <alignment horizontal="center" vertical="top" wrapText="1"/>
    </xf>
    <xf numFmtId="1" fontId="26" fillId="0" borderId="1" xfId="0" applyNumberFormat="1" applyFont="1" applyFill="1" applyBorder="1" applyAlignment="1">
      <alignment horizontal="center" vertical="center" wrapText="1"/>
    </xf>
    <xf numFmtId="1" fontId="26" fillId="8" borderId="1" xfId="0" applyNumberFormat="1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26" fillId="4" borderId="2" xfId="0" applyFont="1" applyFill="1" applyBorder="1" applyAlignment="1">
      <alignment horizontal="left" vertical="top" wrapText="1"/>
    </xf>
    <xf numFmtId="16" fontId="14" fillId="6" borderId="1" xfId="0" applyNumberFormat="1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top" wrapText="1"/>
    </xf>
    <xf numFmtId="1" fontId="48" fillId="0" borderId="1" xfId="0" applyNumberFormat="1" applyFont="1" applyFill="1" applyBorder="1" applyAlignment="1">
      <alignment horizontal="center" vertical="top" wrapText="1"/>
    </xf>
    <xf numFmtId="1" fontId="26" fillId="6" borderId="1" xfId="0" applyNumberFormat="1" applyFont="1" applyFill="1" applyBorder="1" applyAlignment="1">
      <alignment horizontal="center" vertical="center" wrapText="1"/>
    </xf>
    <xf numFmtId="1" fontId="26" fillId="3" borderId="1" xfId="0" applyNumberFormat="1" applyFont="1" applyFill="1" applyBorder="1" applyAlignment="1">
      <alignment horizontal="center" vertical="center" wrapText="1"/>
    </xf>
    <xf numFmtId="1" fontId="38" fillId="11" borderId="1" xfId="0" applyNumberFormat="1" applyFont="1" applyFill="1" applyBorder="1" applyAlignment="1">
      <alignment horizontal="center" vertical="center" wrapText="1"/>
    </xf>
    <xf numFmtId="1" fontId="38" fillId="8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48" fillId="0" borderId="1" xfId="0" applyFont="1" applyFill="1" applyBorder="1" applyAlignment="1" applyProtection="1">
      <alignment horizontal="center" vertical="center" textRotation="90" wrapText="1"/>
    </xf>
    <xf numFmtId="0" fontId="48" fillId="0" borderId="1" xfId="0" applyFont="1" applyBorder="1" applyAlignment="1" applyProtection="1">
      <alignment horizontal="center" vertical="center" textRotation="90" wrapText="1"/>
    </xf>
    <xf numFmtId="0" fontId="14" fillId="0" borderId="1" xfId="0" applyFont="1" applyBorder="1" applyAlignment="1" applyProtection="1">
      <alignment horizontal="center" vertical="center" textRotation="90" wrapText="1"/>
    </xf>
    <xf numFmtId="164" fontId="14" fillId="0" borderId="1" xfId="0" applyNumberFormat="1" applyFont="1" applyBorder="1" applyAlignment="1" applyProtection="1">
      <alignment horizontal="center" vertical="center" textRotation="90" wrapText="1"/>
    </xf>
    <xf numFmtId="0" fontId="14" fillId="0" borderId="4" xfId="0" applyFont="1" applyBorder="1" applyAlignment="1" applyProtection="1">
      <alignment horizontal="center" vertical="center" textRotation="90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1" fontId="14" fillId="0" borderId="1" xfId="0" applyNumberFormat="1" applyFont="1" applyBorder="1" applyAlignment="1" applyProtection="1">
      <alignment horizontal="center" vertical="center" wrapText="1"/>
    </xf>
    <xf numFmtId="0" fontId="14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top" wrapText="1"/>
    </xf>
    <xf numFmtId="0" fontId="14" fillId="0" borderId="1" xfId="0" applyNumberFormat="1" applyFont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wrapText="1"/>
    </xf>
    <xf numFmtId="0" fontId="14" fillId="4" borderId="1" xfId="0" applyFont="1" applyFill="1" applyBorder="1" applyAlignment="1" applyProtection="1">
      <alignment horizontal="left" vertical="top" wrapText="1"/>
    </xf>
    <xf numFmtId="0" fontId="14" fillId="4" borderId="1" xfId="0" applyFont="1" applyFill="1" applyBorder="1" applyAlignment="1" applyProtection="1">
      <alignment horizontal="center" vertical="center" wrapText="1"/>
    </xf>
    <xf numFmtId="0" fontId="48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9" fillId="0" borderId="0" xfId="0" applyFont="1"/>
    <xf numFmtId="0" fontId="3" fillId="0" borderId="1" xfId="0" applyFont="1" applyBorder="1" applyProtection="1">
      <protection locked="0"/>
    </xf>
    <xf numFmtId="0" fontId="14" fillId="4" borderId="6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1" fontId="14" fillId="4" borderId="1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left" vertical="top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1" fillId="4" borderId="1" xfId="0" applyFont="1" applyFill="1" applyBorder="1" applyAlignment="1" applyProtection="1">
      <alignment vertical="top"/>
    </xf>
    <xf numFmtId="0" fontId="50" fillId="4" borderId="1" xfId="0" applyFont="1" applyFill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0" fillId="4" borderId="1" xfId="0" applyFont="1" applyFill="1" applyBorder="1" applyAlignment="1" applyProtection="1">
      <alignment horizontal="center" vertical="center" wrapText="1"/>
    </xf>
    <xf numFmtId="0" fontId="14" fillId="0" borderId="0" xfId="0" applyFont="1" applyBorder="1"/>
    <xf numFmtId="0" fontId="14" fillId="0" borderId="0" xfId="0" applyFont="1"/>
    <xf numFmtId="0" fontId="51" fillId="0" borderId="0" xfId="0" applyFont="1"/>
    <xf numFmtId="0" fontId="53" fillId="0" borderId="0" xfId="0" applyFont="1"/>
    <xf numFmtId="1" fontId="14" fillId="4" borderId="2" xfId="0" applyNumberFormat="1" applyFont="1" applyFill="1" applyBorder="1" applyAlignment="1" applyProtection="1">
      <alignment horizontal="center" vertical="center" wrapText="1"/>
    </xf>
    <xf numFmtId="0" fontId="54" fillId="0" borderId="1" xfId="0" applyFont="1" applyFill="1" applyBorder="1" applyAlignment="1" applyProtection="1">
      <alignment horizontal="center" wrapText="1"/>
    </xf>
    <xf numFmtId="0" fontId="54" fillId="0" borderId="1" xfId="0" applyFont="1" applyBorder="1" applyAlignment="1" applyProtection="1">
      <alignment horizontal="left" vertical="top" wrapText="1"/>
    </xf>
    <xf numFmtId="0" fontId="54" fillId="0" borderId="1" xfId="0" applyFont="1" applyBorder="1" applyAlignment="1" applyProtection="1">
      <alignment horizontal="center" vertical="center" wrapText="1"/>
    </xf>
    <xf numFmtId="0" fontId="54" fillId="0" borderId="1" xfId="0" applyNumberFormat="1" applyFont="1" applyBorder="1" applyAlignment="1" applyProtection="1">
      <alignment horizontal="center" vertical="center" wrapText="1"/>
    </xf>
    <xf numFmtId="1" fontId="54" fillId="0" borderId="1" xfId="0" applyNumberFormat="1" applyFont="1" applyBorder="1" applyAlignment="1" applyProtection="1">
      <alignment horizontal="center" vertical="center" wrapText="1"/>
    </xf>
    <xf numFmtId="0" fontId="24" fillId="10" borderId="1" xfId="0" applyFont="1" applyFill="1" applyBorder="1" applyAlignment="1" applyProtection="1">
      <alignment horizontal="center" wrapText="1"/>
    </xf>
    <xf numFmtId="0" fontId="24" fillId="10" borderId="5" xfId="0" applyFont="1" applyFill="1" applyBorder="1" applyAlignment="1" applyProtection="1">
      <alignment horizontal="center" vertical="center" wrapText="1"/>
    </xf>
    <xf numFmtId="0" fontId="24" fillId="10" borderId="1" xfId="0" applyNumberFormat="1" applyFont="1" applyFill="1" applyBorder="1" applyAlignment="1" applyProtection="1">
      <alignment horizontal="center" wrapText="1"/>
    </xf>
    <xf numFmtId="0" fontId="24" fillId="10" borderId="1" xfId="0" applyFont="1" applyFill="1" applyBorder="1" applyAlignment="1" applyProtection="1">
      <alignment horizontal="center"/>
    </xf>
    <xf numFmtId="0" fontId="24" fillId="10" borderId="4" xfId="0" applyFont="1" applyFill="1" applyBorder="1" applyAlignment="1" applyProtection="1">
      <alignment horizontal="center" wrapText="1"/>
    </xf>
    <xf numFmtId="0" fontId="47" fillId="10" borderId="1" xfId="0" applyFont="1" applyFill="1" applyBorder="1" applyAlignment="1" applyProtection="1">
      <alignment horizontal="center" wrapText="1"/>
    </xf>
    <xf numFmtId="0" fontId="6" fillId="10" borderId="1" xfId="0" applyFont="1" applyFill="1" applyBorder="1" applyAlignment="1" applyProtection="1">
      <alignment horizontal="center" wrapText="1"/>
    </xf>
    <xf numFmtId="0" fontId="47" fillId="10" borderId="1" xfId="0" applyFont="1" applyFill="1" applyBorder="1" applyAlignment="1" applyProtection="1">
      <alignment horizontal="center"/>
    </xf>
    <xf numFmtId="0" fontId="6" fillId="10" borderId="1" xfId="0" applyFont="1" applyFill="1" applyBorder="1" applyAlignment="1" applyProtection="1">
      <alignment horizontal="center"/>
    </xf>
    <xf numFmtId="0" fontId="3" fillId="10" borderId="1" xfId="0" applyFont="1" applyFill="1" applyBorder="1" applyAlignment="1">
      <alignment horizontal="center"/>
    </xf>
    <xf numFmtId="0" fontId="6" fillId="10" borderId="2" xfId="0" applyFont="1" applyFill="1" applyBorder="1" applyAlignment="1" applyProtection="1">
      <alignment horizontal="center" wrapText="1"/>
    </xf>
    <xf numFmtId="0" fontId="24" fillId="10" borderId="1" xfId="0" applyFont="1" applyFill="1" applyBorder="1" applyAlignment="1" applyProtection="1">
      <alignment horizontal="center" vertical="center" wrapText="1"/>
    </xf>
    <xf numFmtId="49" fontId="24" fillId="10" borderId="1" xfId="0" applyNumberFormat="1" applyFont="1" applyFill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wrapText="1"/>
    </xf>
    <xf numFmtId="0" fontId="24" fillId="0" borderId="2" xfId="0" applyFont="1" applyFill="1" applyBorder="1" applyAlignment="1" applyProtection="1">
      <alignment horizontal="center" wrapText="1"/>
    </xf>
    <xf numFmtId="49" fontId="3" fillId="4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 textRotation="90" wrapText="1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56" fillId="0" borderId="0" xfId="0" applyFont="1"/>
    <xf numFmtId="0" fontId="53" fillId="0" borderId="0" xfId="0" applyFont="1" applyBorder="1"/>
    <xf numFmtId="0" fontId="57" fillId="0" borderId="0" xfId="0" applyFont="1"/>
    <xf numFmtId="0" fontId="3" fillId="0" borderId="1" xfId="0" applyFont="1" applyFill="1" applyBorder="1" applyAlignment="1" applyProtection="1">
      <alignment horizontal="center" vertical="center" textRotation="90" wrapText="1"/>
    </xf>
    <xf numFmtId="0" fontId="3" fillId="0" borderId="0" xfId="0" applyFont="1" applyBorder="1" applyAlignment="1" applyProtection="1">
      <alignment horizontal="center" wrapText="1"/>
    </xf>
    <xf numFmtId="0" fontId="6" fillId="13" borderId="1" xfId="0" applyFont="1" applyFill="1" applyBorder="1" applyAlignment="1" applyProtection="1">
      <alignment horizontal="center" vertical="center"/>
      <protection locked="0"/>
    </xf>
    <xf numFmtId="1" fontId="14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13" borderId="1" xfId="0" applyFont="1" applyFill="1" applyBorder="1" applyAlignment="1" applyProtection="1">
      <alignment horizontal="center" vertical="center" wrapText="1"/>
      <protection locked="0"/>
    </xf>
    <xf numFmtId="0" fontId="6" fillId="13" borderId="1" xfId="0" applyFont="1" applyFill="1" applyBorder="1" applyAlignment="1" applyProtection="1">
      <alignment horizontal="center"/>
      <protection locked="0"/>
    </xf>
    <xf numFmtId="0" fontId="14" fillId="13" borderId="1" xfId="0" applyFont="1" applyFill="1" applyBorder="1" applyAlignment="1" applyProtection="1">
      <alignment horizontal="center" vertical="center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1" fontId="11" fillId="13" borderId="1" xfId="0" applyNumberFormat="1" applyFont="1" applyFill="1" applyBorder="1" applyAlignment="1" applyProtection="1">
      <alignment horizontal="center" vertical="center" wrapText="1"/>
    </xf>
    <xf numFmtId="0" fontId="14" fillId="13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/>
    </xf>
    <xf numFmtId="0" fontId="21" fillId="4" borderId="1" xfId="0" applyFont="1" applyFill="1" applyBorder="1" applyAlignment="1" applyProtection="1">
      <alignment horizontal="left" vertical="center" wrapText="1"/>
    </xf>
    <xf numFmtId="0" fontId="6" fillId="0" borderId="0" xfId="0" applyFont="1" applyFill="1"/>
    <xf numFmtId="0" fontId="16" fillId="0" borderId="0" xfId="0" applyFont="1" applyAlignment="1" applyProtection="1">
      <alignment horizontal="left" vertical="top" wrapText="1"/>
    </xf>
    <xf numFmtId="0" fontId="3" fillId="0" borderId="0" xfId="0" applyFont="1" applyAlignment="1">
      <alignment wrapText="1"/>
    </xf>
    <xf numFmtId="1" fontId="6" fillId="1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59" fillId="0" borderId="0" xfId="0" applyFont="1" applyAlignment="1" applyProtection="1">
      <alignment horizontal="justify"/>
    </xf>
    <xf numFmtId="0" fontId="58" fillId="0" borderId="0" xfId="0" applyFont="1" applyBorder="1"/>
    <xf numFmtId="0" fontId="58" fillId="0" borderId="0" xfId="0" applyFont="1" applyBorder="1" applyAlignment="1">
      <alignment horizontal="center"/>
    </xf>
    <xf numFmtId="0" fontId="61" fillId="0" borderId="0" xfId="0" applyFont="1" applyBorder="1" applyProtection="1"/>
    <xf numFmtId="0" fontId="62" fillId="0" borderId="0" xfId="0" applyFont="1" applyAlignment="1" applyProtection="1">
      <alignment horizontal="justify"/>
    </xf>
    <xf numFmtId="0" fontId="61" fillId="0" borderId="0" xfId="0" applyFont="1" applyBorder="1" applyAlignment="1" applyProtection="1">
      <alignment horizontal="center"/>
    </xf>
    <xf numFmtId="1" fontId="61" fillId="0" borderId="0" xfId="0" applyNumberFormat="1" applyFont="1" applyBorder="1" applyAlignment="1" applyProtection="1">
      <alignment horizontal="center"/>
    </xf>
    <xf numFmtId="0" fontId="61" fillId="0" borderId="0" xfId="0" applyFont="1" applyProtection="1"/>
    <xf numFmtId="0" fontId="61" fillId="0" borderId="0" xfId="0" applyFont="1" applyFill="1" applyAlignment="1">
      <alignment horizontal="center" vertical="center"/>
    </xf>
    <xf numFmtId="0" fontId="61" fillId="0" borderId="0" xfId="0" applyFont="1" applyAlignment="1">
      <alignment horizontal="center"/>
    </xf>
    <xf numFmtId="0" fontId="61" fillId="0" borderId="0" xfId="0" applyFont="1"/>
    <xf numFmtId="0" fontId="61" fillId="0" borderId="0" xfId="0" applyFont="1" applyAlignment="1" applyProtection="1">
      <alignment horizontal="justify"/>
    </xf>
    <xf numFmtId="0" fontId="64" fillId="0" borderId="0" xfId="0" applyFont="1" applyAlignment="1" applyProtection="1">
      <alignment horizontal="left" vertical="top" wrapText="1"/>
    </xf>
    <xf numFmtId="0" fontId="61" fillId="0" borderId="0" xfId="0" applyFont="1" applyFill="1" applyBorder="1" applyAlignment="1" applyProtection="1">
      <alignment horizontal="left" vertical="top" wrapText="1"/>
    </xf>
    <xf numFmtId="0" fontId="35" fillId="0" borderId="0" xfId="0" applyFont="1" applyFill="1" applyBorder="1" applyAlignment="1" applyProtection="1">
      <alignment horizontal="center"/>
    </xf>
    <xf numFmtId="0" fontId="35" fillId="0" borderId="0" xfId="0" applyFont="1" applyFill="1" applyBorder="1" applyProtection="1"/>
    <xf numFmtId="0" fontId="35" fillId="0" borderId="0" xfId="0" applyFont="1" applyFill="1"/>
    <xf numFmtId="0" fontId="61" fillId="0" borderId="0" xfId="0" applyFont="1" applyFill="1" applyBorder="1" applyAlignment="1" applyProtection="1">
      <alignment horizontal="center"/>
    </xf>
    <xf numFmtId="0" fontId="61" fillId="0" borderId="0" xfId="0" applyFont="1" applyFill="1" applyProtection="1"/>
    <xf numFmtId="0" fontId="61" fillId="0" borderId="0" xfId="0" applyFont="1" applyFill="1"/>
    <xf numFmtId="0" fontId="67" fillId="0" borderId="0" xfId="0" applyFont="1" applyFill="1"/>
    <xf numFmtId="0" fontId="19" fillId="0" borderId="0" xfId="0" applyFont="1" applyFill="1"/>
    <xf numFmtId="0" fontId="61" fillId="0" borderId="0" xfId="0" applyFont="1" applyFill="1" applyBorder="1" applyProtection="1"/>
    <xf numFmtId="0" fontId="62" fillId="0" borderId="0" xfId="0" applyFont="1" applyAlignment="1" applyProtection="1">
      <alignment horizontal="justify" wrapText="1"/>
    </xf>
    <xf numFmtId="0" fontId="61" fillId="0" borderId="0" xfId="0" applyFont="1" applyFill="1" applyBorder="1" applyAlignment="1" applyProtection="1">
      <alignment horizontal="center" wrapText="1"/>
    </xf>
    <xf numFmtId="0" fontId="61" fillId="0" borderId="0" xfId="0" applyFont="1" applyAlignment="1" applyProtection="1">
      <alignment horizontal="left" vertical="top" wrapText="1"/>
    </xf>
    <xf numFmtId="0" fontId="19" fillId="0" borderId="0" xfId="0" applyFont="1" applyBorder="1" applyProtection="1"/>
    <xf numFmtId="0" fontId="19" fillId="0" borderId="0" xfId="0" applyFont="1" applyBorder="1" applyAlignment="1" applyProtection="1">
      <alignment horizontal="center"/>
    </xf>
    <xf numFmtId="0" fontId="58" fillId="0" borderId="0" xfId="0" applyFont="1" applyBorder="1" applyAlignment="1">
      <alignment horizontal="left" vertical="top" wrapText="1"/>
    </xf>
    <xf numFmtId="0" fontId="58" fillId="0" borderId="0" xfId="0" applyFont="1" applyBorder="1" applyAlignment="1">
      <alignment vertical="top"/>
    </xf>
    <xf numFmtId="0" fontId="60" fillId="0" borderId="0" xfId="0" applyFont="1" applyBorder="1" applyAlignment="1">
      <alignment vertical="top"/>
    </xf>
    <xf numFmtId="0" fontId="58" fillId="0" borderId="0" xfId="0" applyFont="1" applyAlignment="1" applyProtection="1">
      <alignment horizontal="left" vertical="top" wrapText="1"/>
    </xf>
    <xf numFmtId="0" fontId="58" fillId="0" borderId="0" xfId="0" applyFont="1" applyBorder="1" applyAlignment="1"/>
    <xf numFmtId="0" fontId="3" fillId="0" borderId="1" xfId="0" applyFont="1" applyFill="1" applyBorder="1" applyAlignment="1">
      <alignment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24" fillId="14" borderId="1" xfId="0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24" fillId="16" borderId="1" xfId="0" applyFont="1" applyFill="1" applyBorder="1" applyAlignment="1">
      <alignment horizontal="center" vertical="center"/>
    </xf>
    <xf numFmtId="0" fontId="58" fillId="11" borderId="0" xfId="0" applyFont="1" applyFill="1" applyBorder="1" applyAlignment="1">
      <alignment horizontal="left" vertical="top" wrapText="1"/>
    </xf>
    <xf numFmtId="0" fontId="60" fillId="11" borderId="0" xfId="0" applyFont="1" applyFill="1" applyBorder="1" applyAlignment="1">
      <alignment horizontal="left" vertical="top"/>
    </xf>
    <xf numFmtId="0" fontId="58" fillId="11" borderId="0" xfId="0" applyFont="1" applyFill="1" applyBorder="1" applyAlignment="1">
      <alignment horizontal="left" vertical="top"/>
    </xf>
    <xf numFmtId="0" fontId="58" fillId="15" borderId="0" xfId="0" applyFont="1" applyFill="1" applyBorder="1" applyAlignment="1">
      <alignment horizontal="left" vertical="top"/>
    </xf>
    <xf numFmtId="0" fontId="60" fillId="15" borderId="0" xfId="0" applyFont="1" applyFill="1" applyBorder="1" applyAlignment="1">
      <alignment horizontal="left" vertical="top"/>
    </xf>
    <xf numFmtId="0" fontId="58" fillId="16" borderId="0" xfId="0" applyFont="1" applyFill="1" applyBorder="1" applyAlignment="1">
      <alignment horizontal="left" vertical="top"/>
    </xf>
    <xf numFmtId="0" fontId="60" fillId="16" borderId="0" xfId="0" applyFont="1" applyFill="1" applyBorder="1" applyAlignment="1">
      <alignment horizontal="left" vertical="top"/>
    </xf>
    <xf numFmtId="0" fontId="48" fillId="0" borderId="0" xfId="0" applyFont="1" applyFill="1" applyAlignment="1">
      <alignment horizontal="center" vertical="center"/>
    </xf>
    <xf numFmtId="0" fontId="48" fillId="0" borderId="0" xfId="0" applyFont="1" applyFill="1"/>
    <xf numFmtId="0" fontId="48" fillId="0" borderId="0" xfId="0" applyFont="1" applyAlignment="1">
      <alignment horizontal="center" vertical="center"/>
    </xf>
    <xf numFmtId="0" fontId="48" fillId="0" borderId="0" xfId="0" applyFont="1"/>
    <xf numFmtId="0" fontId="48" fillId="0" borderId="0" xfId="0" applyFont="1" applyAlignment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</xf>
    <xf numFmtId="0" fontId="47" fillId="0" borderId="0" xfId="0" applyFont="1" applyFill="1" applyAlignment="1" applyProtection="1">
      <alignment horizontal="center" vertical="center"/>
    </xf>
    <xf numFmtId="0" fontId="47" fillId="0" borderId="0" xfId="0" applyFont="1" applyFill="1" applyAlignment="1" applyProtection="1">
      <alignment horizontal="center" vertical="center"/>
    </xf>
    <xf numFmtId="1" fontId="48" fillId="0" borderId="0" xfId="0" applyNumberFormat="1" applyFont="1" applyFill="1" applyAlignment="1" applyProtection="1">
      <alignment horizontal="center" vertical="center"/>
    </xf>
    <xf numFmtId="0" fontId="47" fillId="4" borderId="0" xfId="0" applyFont="1" applyFill="1" applyAlignment="1" applyProtection="1">
      <alignment horizontal="center" vertical="center"/>
    </xf>
    <xf numFmtId="1" fontId="47" fillId="0" borderId="0" xfId="0" applyNumberFormat="1" applyFont="1" applyFill="1" applyAlignment="1" applyProtection="1">
      <alignment horizontal="center" vertical="center"/>
    </xf>
    <xf numFmtId="1" fontId="47" fillId="4" borderId="0" xfId="0" applyNumberFormat="1" applyFont="1" applyFill="1" applyAlignment="1" applyProtection="1">
      <alignment horizontal="center" vertical="center"/>
    </xf>
    <xf numFmtId="0" fontId="68" fillId="0" borderId="0" xfId="0" applyFont="1" applyFill="1" applyAlignment="1" applyProtection="1">
      <alignment horizontal="center" vertical="center"/>
    </xf>
    <xf numFmtId="0" fontId="38" fillId="0" borderId="0" xfId="0" applyFont="1" applyFill="1" applyAlignment="1" applyProtection="1">
      <alignment horizontal="center" vertical="center"/>
    </xf>
    <xf numFmtId="0" fontId="69" fillId="0" borderId="0" xfId="0" applyFont="1" applyFill="1" applyAlignment="1" applyProtection="1">
      <alignment horizontal="center" vertical="center"/>
    </xf>
    <xf numFmtId="0" fontId="69" fillId="0" borderId="0" xfId="0" applyFont="1"/>
    <xf numFmtId="0" fontId="48" fillId="0" borderId="0" xfId="0" applyFont="1" applyFill="1" applyAlignment="1" applyProtection="1">
      <alignment horizontal="center" vertical="center" wrapText="1"/>
    </xf>
    <xf numFmtId="0" fontId="69" fillId="0" borderId="0" xfId="0" applyFont="1" applyFill="1" applyAlignment="1" applyProtection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0" fontId="47" fillId="0" borderId="0" xfId="0" applyFont="1" applyFill="1" applyAlignment="1" applyProtection="1">
      <alignment horizontal="center" vertical="center" wrapText="1"/>
    </xf>
    <xf numFmtId="0" fontId="70" fillId="0" borderId="0" xfId="0" applyFont="1" applyFill="1" applyAlignment="1" applyProtection="1">
      <alignment horizontal="center" vertical="center" wrapText="1"/>
    </xf>
    <xf numFmtId="1" fontId="48" fillId="13" borderId="0" xfId="0" applyNumberFormat="1" applyFont="1" applyFill="1" applyAlignment="1" applyProtection="1">
      <alignment horizontal="center" vertical="center"/>
    </xf>
    <xf numFmtId="1" fontId="48" fillId="10" borderId="0" xfId="0" applyNumberFormat="1" applyFont="1" applyFill="1" applyAlignment="1" applyProtection="1">
      <alignment horizontal="center" vertical="center"/>
    </xf>
    <xf numFmtId="0" fontId="69" fillId="0" borderId="0" xfId="0" applyFont="1" applyFill="1"/>
    <xf numFmtId="1" fontId="68" fillId="0" borderId="0" xfId="0" applyNumberFormat="1" applyFont="1" applyFill="1" applyAlignment="1" applyProtection="1">
      <alignment horizontal="center" vertical="center"/>
    </xf>
    <xf numFmtId="0" fontId="71" fillId="0" borderId="0" xfId="0" applyFont="1" applyFill="1" applyAlignment="1" applyProtection="1">
      <alignment horizontal="center" vertical="center"/>
    </xf>
    <xf numFmtId="0" fontId="71" fillId="0" borderId="0" xfId="0" applyFont="1" applyFill="1"/>
    <xf numFmtId="0" fontId="71" fillId="0" borderId="0" xfId="0" applyFont="1"/>
    <xf numFmtId="0" fontId="72" fillId="0" borderId="0" xfId="0" applyFont="1" applyFill="1" applyAlignment="1">
      <alignment vertical="center" wrapText="1"/>
    </xf>
    <xf numFmtId="0" fontId="48" fillId="0" borderId="0" xfId="0" applyFont="1" applyFill="1" applyAlignment="1">
      <alignment horizontal="center" vertical="center" textRotation="90" wrapText="1"/>
    </xf>
    <xf numFmtId="1" fontId="48" fillId="13" borderId="0" xfId="0" applyNumberFormat="1" applyFont="1" applyFill="1" applyAlignment="1">
      <alignment horizontal="center" vertical="center"/>
    </xf>
    <xf numFmtId="1" fontId="72" fillId="0" borderId="0" xfId="0" applyNumberFormat="1" applyFont="1" applyFill="1" applyAlignment="1" applyProtection="1">
      <alignment horizontal="center" vertical="center"/>
    </xf>
    <xf numFmtId="0" fontId="72" fillId="0" borderId="0" xfId="0" applyFont="1" applyFill="1"/>
    <xf numFmtId="0" fontId="48" fillId="10" borderId="0" xfId="0" applyFont="1" applyFill="1" applyAlignment="1" applyProtection="1">
      <alignment horizontal="left" vertical="center"/>
    </xf>
    <xf numFmtId="0" fontId="48" fillId="10" borderId="0" xfId="0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48" fillId="10" borderId="0" xfId="0" applyFont="1" applyFill="1" applyAlignment="1" applyProtection="1">
      <alignment horizontal="center" vertical="center"/>
    </xf>
    <xf numFmtId="0" fontId="72" fillId="0" borderId="0" xfId="0" applyFont="1" applyFill="1" applyAlignment="1" applyProtection="1">
      <alignment horizontal="center" vertical="center"/>
    </xf>
    <xf numFmtId="0" fontId="73" fillId="0" borderId="0" xfId="0" applyFont="1" applyFill="1" applyAlignment="1" applyProtection="1">
      <alignment horizontal="center" vertical="center"/>
    </xf>
    <xf numFmtId="0" fontId="73" fillId="0" borderId="0" xfId="0" applyFont="1" applyFill="1"/>
    <xf numFmtId="0" fontId="68" fillId="0" borderId="0" xfId="0" applyFont="1" applyFill="1"/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1" fontId="47" fillId="0" borderId="0" xfId="0" applyNumberFormat="1" applyFont="1" applyAlignment="1">
      <alignment horizontal="center" vertical="center"/>
    </xf>
    <xf numFmtId="0" fontId="48" fillId="4" borderId="0" xfId="0" applyFont="1" applyFill="1" applyAlignment="1">
      <alignment horizontal="center" vertical="center"/>
    </xf>
    <xf numFmtId="0" fontId="3" fillId="4" borderId="0" xfId="0" applyFont="1" applyFill="1"/>
    <xf numFmtId="0" fontId="47" fillId="4" borderId="0" xfId="0" applyFont="1" applyFill="1" applyAlignment="1">
      <alignment horizontal="center" vertical="center"/>
    </xf>
    <xf numFmtId="0" fontId="48" fillId="10" borderId="0" xfId="0" applyFont="1" applyFill="1" applyAlignment="1">
      <alignment horizontal="center" vertical="center"/>
    </xf>
    <xf numFmtId="1" fontId="48" fillId="10" borderId="0" xfId="0" applyNumberFormat="1" applyFont="1" applyFill="1" applyAlignment="1">
      <alignment horizontal="center" vertical="center"/>
    </xf>
    <xf numFmtId="0" fontId="48" fillId="10" borderId="0" xfId="0" applyFont="1" applyFill="1" applyAlignment="1">
      <alignment horizontal="center" vertical="center" wrapText="1"/>
    </xf>
    <xf numFmtId="0" fontId="48" fillId="0" borderId="0" xfId="0" applyFont="1" applyFill="1" applyAlignment="1" applyProtection="1">
      <alignment horizontal="center" vertical="center" wrapText="1"/>
    </xf>
    <xf numFmtId="0" fontId="61" fillId="0" borderId="0" xfId="0" applyFont="1" applyAlignment="1" applyProtection="1">
      <alignment horizontal="left" vertical="top" wrapText="1"/>
    </xf>
    <xf numFmtId="0" fontId="48" fillId="0" borderId="0" xfId="0" applyFont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47" fillId="0" borderId="0" xfId="0" applyFont="1" applyFill="1"/>
    <xf numFmtId="0" fontId="47" fillId="4" borderId="0" xfId="0" applyFont="1" applyFill="1" applyAlignment="1">
      <alignment horizontal="center"/>
    </xf>
    <xf numFmtId="0" fontId="47" fillId="0" borderId="0" xfId="0" applyFont="1"/>
    <xf numFmtId="1" fontId="47" fillId="0" borderId="0" xfId="0" applyNumberFormat="1" applyFont="1" applyAlignment="1">
      <alignment horizontal="center"/>
    </xf>
    <xf numFmtId="0" fontId="48" fillId="0" borderId="0" xfId="0" applyFont="1" applyFill="1" applyBorder="1" applyAlignment="1" applyProtection="1">
      <alignment horizontal="center" vertical="center" wrapText="1"/>
    </xf>
    <xf numFmtId="1" fontId="48" fillId="0" borderId="0" xfId="0" applyNumberFormat="1" applyFont="1" applyFill="1" applyAlignment="1">
      <alignment horizontal="center" vertical="center"/>
    </xf>
    <xf numFmtId="0" fontId="48" fillId="10" borderId="0" xfId="0" applyFont="1" applyFill="1" applyAlignment="1">
      <alignment horizontal="left" vertical="center"/>
    </xf>
    <xf numFmtId="1" fontId="47" fillId="0" borderId="1" xfId="0" applyNumberFormat="1" applyFont="1" applyFill="1" applyBorder="1" applyAlignment="1" applyProtection="1">
      <alignment horizontal="center" vertical="center"/>
    </xf>
    <xf numFmtId="0" fontId="47" fillId="0" borderId="0" xfId="0" applyFont="1" applyFill="1" applyBorder="1" applyAlignment="1" applyProtection="1">
      <alignment horizontal="center" vertical="center"/>
    </xf>
    <xf numFmtId="0" fontId="48" fillId="10" borderId="11" xfId="0" applyFont="1" applyFill="1" applyBorder="1" applyAlignment="1">
      <alignment horizontal="center" vertical="center"/>
    </xf>
    <xf numFmtId="0" fontId="47" fillId="0" borderId="0" xfId="0" applyFont="1" applyFill="1" applyBorder="1" applyAlignment="1" applyProtection="1">
      <alignment horizontal="center" vertical="center" wrapText="1"/>
    </xf>
    <xf numFmtId="0" fontId="47" fillId="10" borderId="0" xfId="0" applyFont="1" applyFill="1" applyAlignment="1">
      <alignment horizontal="center" vertical="center"/>
    </xf>
    <xf numFmtId="0" fontId="48" fillId="5" borderId="0" xfId="0" applyFont="1" applyFill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1" fontId="47" fillId="0" borderId="1" xfId="0" applyNumberFormat="1" applyFont="1" applyBorder="1" applyAlignment="1">
      <alignment horizontal="center" vertical="center"/>
    </xf>
    <xf numFmtId="0" fontId="47" fillId="0" borderId="0" xfId="0" applyFont="1" applyAlignment="1" applyProtection="1">
      <alignment vertical="top" wrapText="1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8" fillId="0" borderId="0" xfId="0" applyFont="1" applyAlignment="1" applyProtection="1">
      <alignment horizontal="center"/>
    </xf>
    <xf numFmtId="0" fontId="48" fillId="0" borderId="0" xfId="0" applyFont="1" applyProtection="1"/>
    <xf numFmtId="0" fontId="72" fillId="0" borderId="0" xfId="0" applyFont="1" applyFill="1" applyAlignment="1" applyProtection="1">
      <alignment vertical="center" wrapText="1"/>
    </xf>
    <xf numFmtId="0" fontId="48" fillId="0" borderId="0" xfId="0" applyFont="1" applyAlignment="1" applyProtection="1">
      <alignment horizontal="center" vertical="center"/>
    </xf>
    <xf numFmtId="0" fontId="72" fillId="0" borderId="0" xfId="0" applyFont="1" applyAlignment="1" applyProtection="1">
      <alignment horizontal="center"/>
    </xf>
    <xf numFmtId="0" fontId="48" fillId="0" borderId="0" xfId="0" applyFont="1" applyFill="1" applyAlignment="1" applyProtection="1">
      <alignment horizontal="center"/>
    </xf>
    <xf numFmtId="0" fontId="48" fillId="0" borderId="0" xfId="0" applyFont="1" applyFill="1" applyProtection="1"/>
    <xf numFmtId="1" fontId="48" fillId="0" borderId="0" xfId="0" applyNumberFormat="1" applyFont="1" applyFill="1" applyAlignment="1" applyProtection="1">
      <alignment horizontal="center"/>
    </xf>
    <xf numFmtId="1" fontId="47" fillId="0" borderId="0" xfId="0" applyNumberFormat="1" applyFont="1" applyFill="1" applyAlignment="1" applyProtection="1">
      <alignment horizontal="center"/>
    </xf>
    <xf numFmtId="0" fontId="47" fillId="0" borderId="0" xfId="0" applyFont="1" applyFill="1" applyProtection="1"/>
    <xf numFmtId="0" fontId="47" fillId="0" borderId="0" xfId="0" applyFont="1" applyProtection="1"/>
    <xf numFmtId="1" fontId="47" fillId="0" borderId="17" xfId="0" applyNumberFormat="1" applyFont="1" applyBorder="1" applyAlignment="1" applyProtection="1">
      <alignment horizontal="center"/>
    </xf>
    <xf numFmtId="0" fontId="47" fillId="0" borderId="18" xfId="0" applyFont="1" applyBorder="1" applyProtection="1"/>
    <xf numFmtId="0" fontId="47" fillId="0" borderId="18" xfId="0" applyFont="1" applyBorder="1"/>
    <xf numFmtId="0" fontId="47" fillId="0" borderId="19" xfId="0" applyFont="1" applyBorder="1"/>
    <xf numFmtId="0" fontId="47" fillId="0" borderId="20" xfId="0" applyFont="1" applyBorder="1" applyAlignment="1" applyProtection="1">
      <alignment horizontal="center"/>
    </xf>
    <xf numFmtId="0" fontId="47" fillId="0" borderId="0" xfId="0" applyFont="1" applyBorder="1" applyProtection="1"/>
    <xf numFmtId="0" fontId="47" fillId="0" borderId="0" xfId="0" applyFont="1" applyBorder="1"/>
    <xf numFmtId="0" fontId="47" fillId="0" borderId="21" xfId="0" applyFont="1" applyBorder="1"/>
    <xf numFmtId="1" fontId="47" fillId="0" borderId="22" xfId="0" applyNumberFormat="1" applyFont="1" applyBorder="1" applyAlignment="1" applyProtection="1">
      <alignment horizontal="center"/>
    </xf>
    <xf numFmtId="0" fontId="47" fillId="0" borderId="23" xfId="0" applyFont="1" applyBorder="1" applyProtection="1"/>
    <xf numFmtId="0" fontId="47" fillId="0" borderId="23" xfId="0" applyFont="1" applyBorder="1"/>
    <xf numFmtId="0" fontId="47" fillId="0" borderId="24" xfId="0" applyFont="1" applyBorder="1"/>
    <xf numFmtId="0" fontId="48" fillId="0" borderId="0" xfId="0" applyFont="1" applyAlignment="1">
      <alignment horizontal="center"/>
    </xf>
    <xf numFmtId="0" fontId="47" fillId="0" borderId="0" xfId="0" applyFont="1" applyFill="1" applyAlignment="1">
      <alignment horizontal="center" vertical="center" wrapText="1"/>
    </xf>
    <xf numFmtId="0" fontId="47" fillId="0" borderId="0" xfId="0" applyFont="1" applyFill="1" applyAlignment="1">
      <alignment vertical="top" wrapText="1"/>
    </xf>
    <xf numFmtId="0" fontId="48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vertical="top" wrapText="1"/>
    </xf>
    <xf numFmtId="0" fontId="68" fillId="0" borderId="0" xfId="0" applyFont="1"/>
    <xf numFmtId="0" fontId="48" fillId="0" borderId="0" xfId="0" applyFont="1" applyFill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47" fillId="0" borderId="0" xfId="0" applyFont="1" applyFill="1" applyAlignment="1" applyProtection="1">
      <alignment horizontal="center" vertical="center" wrapText="1"/>
    </xf>
    <xf numFmtId="0" fontId="58" fillId="0" borderId="0" xfId="0" applyFont="1" applyAlignment="1" applyProtection="1">
      <alignment horizontal="left" vertical="top" wrapText="1"/>
    </xf>
    <xf numFmtId="0" fontId="58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2" fillId="0" borderId="0" xfId="0" applyFont="1" applyAlignment="1">
      <alignment horizontal="left" vertical="top" wrapText="1"/>
    </xf>
    <xf numFmtId="0" fontId="58" fillId="0" borderId="0" xfId="0" applyFont="1"/>
    <xf numFmtId="0" fontId="77" fillId="0" borderId="0" xfId="0" applyFont="1"/>
    <xf numFmtId="0" fontId="62" fillId="0" borderId="0" xfId="0" applyFont="1" applyAlignment="1" applyProtection="1">
      <alignment horizontal="left" vertical="top" wrapText="1"/>
    </xf>
    <xf numFmtId="0" fontId="63" fillId="0" borderId="0" xfId="0" applyFont="1" applyAlignment="1">
      <alignment horizontal="center"/>
    </xf>
    <xf numFmtId="0" fontId="61" fillId="0" borderId="0" xfId="0" applyFont="1" applyAlignment="1" applyProtection="1">
      <alignment vertical="top" wrapText="1"/>
    </xf>
    <xf numFmtId="0" fontId="38" fillId="0" borderId="0" xfId="0" applyFont="1" applyAlignment="1">
      <alignment vertical="top" wrapText="1"/>
    </xf>
    <xf numFmtId="0" fontId="60" fillId="0" borderId="0" xfId="0" applyFont="1" applyFill="1" applyAlignment="1" applyProtection="1">
      <alignment vertical="top" wrapText="1"/>
    </xf>
    <xf numFmtId="0" fontId="58" fillId="0" borderId="0" xfId="0" applyFont="1" applyFill="1"/>
    <xf numFmtId="0" fontId="63" fillId="0" borderId="0" xfId="0" applyFont="1" applyFill="1" applyAlignment="1">
      <alignment horizontal="center"/>
    </xf>
    <xf numFmtId="0" fontId="58" fillId="0" borderId="0" xfId="0" applyFont="1" applyAlignment="1">
      <alignment horizontal="center"/>
    </xf>
    <xf numFmtId="0" fontId="63" fillId="0" borderId="0" xfId="0" applyFont="1" applyAlignment="1">
      <alignment vertical="top" wrapText="1"/>
    </xf>
    <xf numFmtId="0" fontId="14" fillId="0" borderId="1" xfId="0" applyFont="1" applyFill="1" applyBorder="1" applyAlignment="1" applyProtection="1">
      <alignment horizontal="center" vertical="center" wrapText="1"/>
    </xf>
    <xf numFmtId="1" fontId="1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8" fillId="0" borderId="0" xfId="0" applyFont="1" applyAlignment="1">
      <alignment vertical="center"/>
    </xf>
    <xf numFmtId="0" fontId="3" fillId="1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9" fillId="0" borderId="0" xfId="0" applyFont="1" applyFill="1" applyAlignment="1">
      <alignment horizontal="center" vertical="center" wrapText="1"/>
    </xf>
    <xf numFmtId="0" fontId="58" fillId="0" borderId="0" xfId="0" applyFont="1" applyFill="1" applyBorder="1" applyAlignment="1" applyProtection="1">
      <alignment horizontal="center"/>
    </xf>
    <xf numFmtId="0" fontId="79" fillId="0" borderId="0" xfId="0" applyFont="1" applyFill="1" applyBorder="1" applyAlignment="1" applyProtection="1">
      <alignment horizontal="center"/>
    </xf>
    <xf numFmtId="0" fontId="58" fillId="0" borderId="0" xfId="0" applyFont="1" applyFill="1" applyAlignment="1" applyProtection="1">
      <alignment horizontal="center"/>
    </xf>
    <xf numFmtId="0" fontId="58" fillId="0" borderId="0" xfId="0" applyFont="1" applyFill="1" applyAlignment="1" applyProtection="1">
      <alignment horizontal="center" vertical="center"/>
    </xf>
    <xf numFmtId="0" fontId="58" fillId="0" borderId="0" xfId="0" applyFont="1" applyFill="1" applyAlignment="1">
      <alignment horizontal="center" vertical="center"/>
    </xf>
    <xf numFmtId="0" fontId="77" fillId="0" borderId="0" xfId="0" applyFont="1" applyFill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textRotation="90" wrapText="1"/>
    </xf>
    <xf numFmtId="0" fontId="59" fillId="0" borderId="0" xfId="0" applyFont="1" applyAlignment="1" applyProtection="1">
      <alignment horizontal="left" vertical="top" wrapText="1"/>
    </xf>
    <xf numFmtId="0" fontId="58" fillId="0" borderId="0" xfId="0" applyFont="1" applyProtection="1"/>
    <xf numFmtId="0" fontId="60" fillId="0" borderId="0" xfId="0" applyFont="1" applyAlignment="1" applyProtection="1">
      <alignment horizontal="center" wrapText="1"/>
    </xf>
    <xf numFmtId="0" fontId="58" fillId="0" borderId="0" xfId="0" applyFont="1" applyAlignment="1" applyProtection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47" fillId="0" borderId="0" xfId="0" applyFont="1" applyAlignment="1" applyProtection="1">
      <alignment horizontal="left" vertical="top" wrapText="1"/>
    </xf>
    <xf numFmtId="0" fontId="58" fillId="0" borderId="0" xfId="0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164" fontId="3" fillId="0" borderId="1" xfId="0" applyNumberFormat="1" applyFont="1" applyBorder="1" applyAlignment="1" applyProtection="1">
      <alignment horizontal="center" vertical="center" textRotation="90" wrapText="1"/>
      <protection locked="0"/>
    </xf>
    <xf numFmtId="49" fontId="82" fillId="0" borderId="1" xfId="2" applyNumberFormat="1" applyFill="1" applyBorder="1" applyAlignment="1" applyProtection="1">
      <alignment horizontal="center" wrapText="1"/>
      <protection locked="0"/>
    </xf>
    <xf numFmtId="0" fontId="82" fillId="0" borderId="1" xfId="2" applyBorder="1" applyAlignment="1" applyProtection="1">
      <alignment wrapText="1"/>
      <protection locked="0"/>
    </xf>
    <xf numFmtId="0" fontId="55" fillId="0" borderId="1" xfId="0" applyFont="1" applyBorder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8" fillId="0" borderId="12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11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19" fillId="0" borderId="0" xfId="0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3" fillId="0" borderId="1" xfId="0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9" fontId="48" fillId="10" borderId="0" xfId="1" applyFont="1" applyFill="1" applyAlignment="1">
      <alignment horizontal="center" vertical="center"/>
    </xf>
    <xf numFmtId="0" fontId="10" fillId="4" borderId="0" xfId="0" applyFont="1" applyFill="1" applyAlignment="1" applyProtection="1">
      <alignment horizontal="center" vertical="top" wrapText="1"/>
    </xf>
    <xf numFmtId="0" fontId="3" fillId="0" borderId="0" xfId="0" applyFont="1" applyFill="1" applyAlignment="1" applyProtection="1">
      <alignment horizontal="center" vertical="top" wrapText="1"/>
    </xf>
    <xf numFmtId="0" fontId="3" fillId="0" borderId="0" xfId="0" applyFont="1" applyFill="1" applyAlignment="1" applyProtection="1">
      <alignment horizontal="right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 vertical="center" textRotation="90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textRotation="90" wrapText="1"/>
    </xf>
    <xf numFmtId="0" fontId="3" fillId="0" borderId="5" xfId="0" applyFont="1" applyFill="1" applyBorder="1" applyAlignment="1" applyProtection="1">
      <alignment horizontal="center" vertical="center" textRotation="90" wrapText="1"/>
    </xf>
    <xf numFmtId="0" fontId="38" fillId="0" borderId="0" xfId="0" applyFont="1" applyAlignment="1" applyProtection="1">
      <alignment horizontal="left" vertical="top" wrapText="1"/>
    </xf>
    <xf numFmtId="0" fontId="63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left" vertical="top" wrapText="1"/>
    </xf>
    <xf numFmtId="0" fontId="48" fillId="0" borderId="0" xfId="0" applyFont="1" applyFill="1" applyAlignment="1" applyProtection="1">
      <alignment horizontal="center" vertical="center" wrapText="1"/>
    </xf>
    <xf numFmtId="0" fontId="61" fillId="0" borderId="0" xfId="0" applyFont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center" textRotation="90" wrapText="1"/>
    </xf>
    <xf numFmtId="0" fontId="3" fillId="0" borderId="1" xfId="0" applyFont="1" applyBorder="1" applyAlignment="1" applyProtection="1">
      <alignment horizontal="center" vertical="center" textRotation="90" wrapText="1"/>
    </xf>
    <xf numFmtId="0" fontId="10" fillId="4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47" fillId="0" borderId="0" xfId="0" applyFont="1" applyFill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textRotation="90" wrapText="1"/>
    </xf>
    <xf numFmtId="0" fontId="3" fillId="0" borderId="7" xfId="0" applyFont="1" applyBorder="1" applyAlignment="1" applyProtection="1">
      <alignment horizontal="center" vertical="center" textRotation="90" wrapText="1"/>
    </xf>
    <xf numFmtId="0" fontId="3" fillId="0" borderId="5" xfId="0" applyFont="1" applyBorder="1" applyAlignment="1" applyProtection="1">
      <alignment horizontal="center" vertical="center" textRotation="90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10" borderId="0" xfId="0" applyFont="1" applyFill="1" applyBorder="1" applyAlignment="1" applyProtection="1">
      <alignment horizontal="center" vertical="center" textRotation="90" wrapText="1"/>
    </xf>
    <xf numFmtId="0" fontId="4" fillId="10" borderId="11" xfId="0" applyFont="1" applyFill="1" applyBorder="1" applyAlignment="1" applyProtection="1">
      <alignment horizontal="center" vertical="center" textRotation="90" wrapText="1"/>
    </xf>
    <xf numFmtId="0" fontId="47" fillId="0" borderId="0" xfId="0" applyFont="1" applyFill="1" applyAlignment="1" applyProtection="1">
      <alignment horizontal="center" vertical="center"/>
    </xf>
    <xf numFmtId="0" fontId="47" fillId="0" borderId="0" xfId="0" applyFont="1" applyAlignment="1" applyProtection="1">
      <alignment horizontal="left" vertical="top" wrapText="1"/>
    </xf>
    <xf numFmtId="0" fontId="10" fillId="4" borderId="0" xfId="0" applyFont="1" applyFill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14" xfId="0" applyFont="1" applyFill="1" applyBorder="1" applyAlignment="1" applyProtection="1">
      <alignment horizontal="center" vertical="center" textRotation="90" wrapText="1"/>
    </xf>
    <xf numFmtId="0" fontId="3" fillId="0" borderId="15" xfId="0" applyFont="1" applyFill="1" applyBorder="1" applyAlignment="1" applyProtection="1">
      <alignment horizontal="center" vertical="center" textRotation="90" wrapText="1"/>
    </xf>
    <xf numFmtId="0" fontId="3" fillId="0" borderId="9" xfId="0" applyFont="1" applyFill="1" applyBorder="1" applyAlignment="1" applyProtection="1">
      <alignment horizontal="center" vertical="center" textRotation="90" wrapText="1"/>
    </xf>
    <xf numFmtId="0" fontId="3" fillId="0" borderId="10" xfId="0" applyFont="1" applyFill="1" applyBorder="1" applyAlignment="1" applyProtection="1">
      <alignment horizontal="center" vertical="center" textRotation="90" wrapText="1"/>
    </xf>
    <xf numFmtId="0" fontId="3" fillId="0" borderId="13" xfId="0" applyFont="1" applyFill="1" applyBorder="1" applyAlignment="1" applyProtection="1">
      <alignment horizontal="center" vertical="center" textRotation="90" wrapText="1"/>
    </xf>
    <xf numFmtId="0" fontId="3" fillId="0" borderId="16" xfId="0" applyFont="1" applyFill="1" applyBorder="1" applyAlignment="1" applyProtection="1">
      <alignment horizontal="center" vertical="center" textRotation="90" wrapText="1"/>
    </xf>
    <xf numFmtId="0" fontId="6" fillId="0" borderId="1" xfId="0" applyFont="1" applyFill="1" applyBorder="1" applyAlignment="1" applyProtection="1">
      <alignment horizontal="center" vertical="center" textRotation="90" wrapText="1"/>
    </xf>
    <xf numFmtId="0" fontId="48" fillId="0" borderId="0" xfId="0" applyFont="1" applyAlignment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48" fillId="0" borderId="1" xfId="0" applyFont="1" applyBorder="1" applyAlignment="1">
      <alignment horizontal="center" vertical="center" wrapText="1"/>
    </xf>
    <xf numFmtId="0" fontId="58" fillId="0" borderId="0" xfId="0" applyFont="1" applyBorder="1" applyAlignment="1">
      <alignment horizontal="center"/>
    </xf>
    <xf numFmtId="0" fontId="58" fillId="0" borderId="0" xfId="0" applyFont="1" applyAlignment="1" applyProtection="1">
      <alignment horizontal="left" vertical="top" wrapText="1"/>
    </xf>
    <xf numFmtId="0" fontId="58" fillId="0" borderId="0" xfId="0" applyFont="1" applyBorder="1" applyAlignment="1">
      <alignment horizontal="left" wrapText="1"/>
    </xf>
    <xf numFmtId="10" fontId="47" fillId="10" borderId="0" xfId="0" applyNumberFormat="1" applyFont="1" applyFill="1" applyAlignment="1">
      <alignment horizontal="center" vertical="center"/>
    </xf>
    <xf numFmtId="0" fontId="48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wrapText="1"/>
    </xf>
    <xf numFmtId="0" fontId="3" fillId="4" borderId="4" xfId="0" applyFont="1" applyFill="1" applyBorder="1" applyAlignment="1" applyProtection="1">
      <alignment horizontal="center" wrapText="1"/>
    </xf>
    <xf numFmtId="0" fontId="10" fillId="4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6" fillId="0" borderId="0" xfId="0" applyFont="1" applyFill="1" applyAlignment="1">
      <alignment horizontal="center" vertical="center" wrapText="1"/>
    </xf>
    <xf numFmtId="0" fontId="8" fillId="0" borderId="0" xfId="0" applyFont="1" applyAlignment="1" applyProtection="1">
      <alignment horizontal="center" vertical="top" wrapText="1"/>
    </xf>
    <xf numFmtId="0" fontId="72" fillId="0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top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80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9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left" vertical="top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5" fillId="0" borderId="0" xfId="0" applyFont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Fill="1" applyAlignment="1" applyProtection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12" borderId="0" xfId="0" applyFont="1" applyFill="1" applyAlignment="1" applyProtection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left" vertical="top" wrapText="1"/>
    </xf>
    <xf numFmtId="0" fontId="14" fillId="7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" fontId="24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wrapText="1"/>
    </xf>
    <xf numFmtId="0" fontId="24" fillId="0" borderId="6" xfId="0" applyFont="1" applyFill="1" applyBorder="1" applyAlignment="1" applyProtection="1">
      <alignment horizontal="center" vertical="center" wrapText="1"/>
    </xf>
    <xf numFmtId="0" fontId="24" fillId="0" borderId="5" xfId="0" applyFont="1" applyFill="1" applyBorder="1" applyAlignment="1" applyProtection="1">
      <alignment horizontal="center" vertical="center" wrapText="1"/>
    </xf>
    <xf numFmtId="0" fontId="24" fillId="10" borderId="2" xfId="0" applyFont="1" applyFill="1" applyBorder="1" applyAlignment="1" applyProtection="1">
      <alignment horizontal="center" wrapText="1"/>
    </xf>
    <xf numFmtId="0" fontId="24" fillId="10" borderId="3" xfId="0" applyFont="1" applyFill="1" applyBorder="1" applyAlignment="1" applyProtection="1">
      <alignment horizontal="center" wrapText="1"/>
    </xf>
    <xf numFmtId="0" fontId="24" fillId="10" borderId="4" xfId="0" applyFont="1" applyFill="1" applyBorder="1" applyAlignment="1" applyProtection="1">
      <alignment horizontal="center" wrapText="1"/>
    </xf>
    <xf numFmtId="0" fontId="24" fillId="10" borderId="2" xfId="0" applyFont="1" applyFill="1" applyBorder="1" applyAlignment="1" applyProtection="1">
      <alignment horizontal="center"/>
    </xf>
    <xf numFmtId="0" fontId="24" fillId="10" borderId="4" xfId="0" applyFont="1" applyFill="1" applyBorder="1" applyAlignment="1" applyProtection="1">
      <alignment horizontal="center"/>
    </xf>
    <xf numFmtId="0" fontId="3" fillId="4" borderId="1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sch_tumnin@edu.27.ru" TargetMode="External"/><Relationship Id="rId1" Type="http://schemas.openxmlformats.org/officeDocument/2006/relationships/hyperlink" Target="http://tumnin.edu.27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16" zoomScaleNormal="100" workbookViewId="0">
      <selection activeCell="B2" sqref="B2:N2"/>
    </sheetView>
  </sheetViews>
  <sheetFormatPr defaultRowHeight="15.75" x14ac:dyDescent="0.25"/>
  <cols>
    <col min="1" max="14" width="5.7109375" style="64" customWidth="1"/>
    <col min="15" max="15" width="12.42578125" style="64" customWidth="1"/>
    <col min="16" max="16" width="9.140625" style="64"/>
  </cols>
  <sheetData>
    <row r="1" spans="1:16" x14ac:dyDescent="0.25">
      <c r="B1" s="680" t="s">
        <v>232</v>
      </c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</row>
    <row r="2" spans="1:16" ht="31.5" customHeight="1" x14ac:dyDescent="0.25">
      <c r="B2" s="681" t="s">
        <v>562</v>
      </c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</row>
    <row r="3" spans="1:16" ht="15.6" customHeight="1" x14ac:dyDescent="0.25">
      <c r="B3" s="682" t="s">
        <v>401</v>
      </c>
      <c r="C3" s="682"/>
      <c r="D3" s="682"/>
      <c r="E3" s="682"/>
      <c r="F3" s="682"/>
      <c r="G3" s="682"/>
      <c r="H3" s="682"/>
      <c r="I3" s="682"/>
      <c r="J3" s="682"/>
      <c r="K3" s="682"/>
      <c r="L3" s="682"/>
      <c r="M3" s="682"/>
      <c r="N3" s="682"/>
    </row>
    <row r="5" spans="1:16" x14ac:dyDescent="0.25">
      <c r="A5" s="64" t="s">
        <v>233</v>
      </c>
    </row>
    <row r="7" spans="1:16" s="77" customFormat="1" ht="30" customHeight="1" x14ac:dyDescent="0.25">
      <c r="A7" s="683" t="s">
        <v>435</v>
      </c>
      <c r="B7" s="683"/>
      <c r="C7" s="683"/>
      <c r="D7" s="683"/>
      <c r="E7" s="683"/>
      <c r="F7" s="683"/>
      <c r="G7" s="683"/>
      <c r="H7" s="683"/>
      <c r="I7" s="683"/>
      <c r="J7" s="683"/>
      <c r="K7" s="683"/>
      <c r="L7" s="683"/>
      <c r="M7" s="683"/>
      <c r="N7" s="683"/>
      <c r="O7" s="683"/>
      <c r="P7" s="76"/>
    </row>
    <row r="8" spans="1:16" s="77" customFormat="1" ht="30" customHeight="1" x14ac:dyDescent="0.25">
      <c r="A8" s="683" t="s">
        <v>436</v>
      </c>
      <c r="B8" s="683"/>
      <c r="C8" s="683"/>
      <c r="D8" s="683"/>
      <c r="E8" s="683"/>
      <c r="F8" s="683"/>
      <c r="G8" s="683"/>
      <c r="H8" s="683"/>
      <c r="I8" s="683"/>
      <c r="J8" s="683"/>
      <c r="K8" s="683"/>
      <c r="L8" s="683"/>
      <c r="M8" s="683"/>
      <c r="N8" s="683"/>
      <c r="O8" s="683"/>
      <c r="P8" s="76"/>
    </row>
    <row r="9" spans="1:16" s="77" customFormat="1" ht="15" customHeight="1" x14ac:dyDescent="0.25">
      <c r="A9" s="683" t="s">
        <v>437</v>
      </c>
      <c r="B9" s="683"/>
      <c r="C9" s="683"/>
      <c r="D9" s="683"/>
      <c r="E9" s="683"/>
      <c r="F9" s="683"/>
      <c r="G9" s="683"/>
      <c r="H9" s="683"/>
      <c r="I9" s="683"/>
      <c r="J9" s="683"/>
      <c r="K9" s="683"/>
      <c r="L9" s="683"/>
      <c r="M9" s="683"/>
      <c r="N9" s="683"/>
      <c r="O9" s="683"/>
      <c r="P9" s="76"/>
    </row>
    <row r="10" spans="1:16" s="77" customFormat="1" ht="30" customHeight="1" x14ac:dyDescent="0.25">
      <c r="A10" s="683" t="s">
        <v>438</v>
      </c>
      <c r="B10" s="683"/>
      <c r="C10" s="683"/>
      <c r="D10" s="683"/>
      <c r="E10" s="683"/>
      <c r="F10" s="683"/>
      <c r="G10" s="683"/>
      <c r="H10" s="683"/>
      <c r="I10" s="683"/>
      <c r="J10" s="683"/>
      <c r="K10" s="683"/>
      <c r="L10" s="683"/>
      <c r="M10" s="683"/>
      <c r="N10" s="683"/>
      <c r="O10" s="683"/>
      <c r="P10" s="76"/>
    </row>
    <row r="11" spans="1:16" s="77" customFormat="1" ht="15" customHeight="1" x14ac:dyDescent="0.25">
      <c r="A11" s="683" t="s">
        <v>73</v>
      </c>
      <c r="B11" s="683"/>
      <c r="C11" s="683"/>
      <c r="D11" s="683"/>
      <c r="E11" s="683"/>
      <c r="F11" s="683"/>
      <c r="G11" s="683"/>
      <c r="H11" s="683"/>
      <c r="I11" s="683"/>
      <c r="J11" s="683"/>
      <c r="K11" s="683"/>
      <c r="L11" s="683"/>
      <c r="M11" s="683"/>
      <c r="N11" s="683"/>
      <c r="O11" s="683"/>
      <c r="P11" s="76"/>
    </row>
    <row r="12" spans="1:16" s="77" customFormat="1" ht="15" customHeight="1" x14ac:dyDescent="0.25">
      <c r="A12" s="683" t="s">
        <v>313</v>
      </c>
      <c r="B12" s="683"/>
      <c r="C12" s="683"/>
      <c r="D12" s="683"/>
      <c r="E12" s="683"/>
      <c r="F12" s="683"/>
      <c r="G12" s="683"/>
      <c r="H12" s="683"/>
      <c r="I12" s="683"/>
      <c r="J12" s="683"/>
      <c r="K12" s="683"/>
      <c r="L12" s="683"/>
      <c r="M12" s="683"/>
      <c r="N12" s="683"/>
      <c r="O12" s="683"/>
      <c r="P12" s="76"/>
    </row>
    <row r="13" spans="1:16" s="77" customFormat="1" ht="15" customHeight="1" x14ac:dyDescent="0.25">
      <c r="A13" s="683" t="s">
        <v>125</v>
      </c>
      <c r="B13" s="683"/>
      <c r="C13" s="683"/>
      <c r="D13" s="683"/>
      <c r="E13" s="683"/>
      <c r="F13" s="683"/>
      <c r="G13" s="683"/>
      <c r="H13" s="683"/>
      <c r="I13" s="683"/>
      <c r="J13" s="683"/>
      <c r="K13" s="683"/>
      <c r="L13" s="683"/>
      <c r="M13" s="683"/>
      <c r="N13" s="683"/>
      <c r="O13" s="683"/>
      <c r="P13" s="76"/>
    </row>
    <row r="14" spans="1:16" s="77" customFormat="1" ht="15" customHeight="1" x14ac:dyDescent="0.25">
      <c r="A14" s="683" t="s">
        <v>234</v>
      </c>
      <c r="B14" s="683"/>
      <c r="C14" s="683"/>
      <c r="D14" s="683"/>
      <c r="E14" s="683"/>
      <c r="F14" s="683"/>
      <c r="G14" s="683"/>
      <c r="H14" s="683"/>
      <c r="I14" s="683"/>
      <c r="J14" s="683"/>
      <c r="K14" s="683"/>
      <c r="L14" s="683"/>
      <c r="M14" s="683"/>
      <c r="N14" s="683"/>
      <c r="O14" s="683"/>
      <c r="P14" s="76"/>
    </row>
    <row r="15" spans="1:16" s="77" customFormat="1" ht="30" customHeight="1" x14ac:dyDescent="0.25">
      <c r="A15" s="683" t="s">
        <v>439</v>
      </c>
      <c r="B15" s="683"/>
      <c r="C15" s="683"/>
      <c r="D15" s="683"/>
      <c r="E15" s="683"/>
      <c r="F15" s="683"/>
      <c r="G15" s="683"/>
      <c r="H15" s="683"/>
      <c r="I15" s="683"/>
      <c r="J15" s="683"/>
      <c r="K15" s="683"/>
      <c r="L15" s="683"/>
      <c r="M15" s="683"/>
      <c r="N15" s="683"/>
      <c r="O15" s="683"/>
      <c r="P15" s="76"/>
    </row>
    <row r="16" spans="1:16" s="77" customFormat="1" ht="15" customHeight="1" x14ac:dyDescent="0.25">
      <c r="A16" s="683" t="s">
        <v>534</v>
      </c>
      <c r="B16" s="683"/>
      <c r="C16" s="683"/>
      <c r="D16" s="683"/>
      <c r="E16" s="683"/>
      <c r="F16" s="683"/>
      <c r="G16" s="683"/>
      <c r="H16" s="683"/>
      <c r="I16" s="683"/>
      <c r="J16" s="683"/>
      <c r="K16" s="683"/>
      <c r="L16" s="683"/>
      <c r="M16" s="683"/>
      <c r="N16" s="683"/>
      <c r="O16" s="683"/>
      <c r="P16" s="76"/>
    </row>
    <row r="17" spans="1:16" s="77" customFormat="1" ht="15" customHeight="1" x14ac:dyDescent="0.25">
      <c r="A17" s="683" t="s">
        <v>235</v>
      </c>
      <c r="B17" s="683"/>
      <c r="C17" s="683"/>
      <c r="D17" s="683"/>
      <c r="E17" s="683"/>
      <c r="F17" s="683"/>
      <c r="G17" s="683"/>
      <c r="H17" s="683"/>
      <c r="I17" s="683"/>
      <c r="J17" s="683"/>
      <c r="K17" s="683"/>
      <c r="L17" s="683"/>
      <c r="M17" s="683"/>
      <c r="N17" s="683"/>
      <c r="O17" s="683"/>
      <c r="P17" s="76"/>
    </row>
    <row r="18" spans="1:16" s="77" customFormat="1" ht="30" customHeight="1" x14ac:dyDescent="0.25">
      <c r="A18" s="683" t="s">
        <v>236</v>
      </c>
      <c r="B18" s="683"/>
      <c r="C18" s="683"/>
      <c r="D18" s="683"/>
      <c r="E18" s="683"/>
      <c r="F18" s="683"/>
      <c r="G18" s="683"/>
      <c r="H18" s="683"/>
      <c r="I18" s="683"/>
      <c r="J18" s="683"/>
      <c r="K18" s="683"/>
      <c r="L18" s="683"/>
      <c r="M18" s="683"/>
      <c r="N18" s="683"/>
      <c r="O18" s="683"/>
      <c r="P18" s="76"/>
    </row>
    <row r="19" spans="1:16" s="77" customFormat="1" ht="15" customHeight="1" x14ac:dyDescent="0.25">
      <c r="A19" s="683" t="s">
        <v>345</v>
      </c>
      <c r="B19" s="683"/>
      <c r="C19" s="683"/>
      <c r="D19" s="683"/>
      <c r="E19" s="683"/>
      <c r="F19" s="683"/>
      <c r="G19" s="683"/>
      <c r="H19" s="683"/>
      <c r="I19" s="683"/>
      <c r="J19" s="683"/>
      <c r="K19" s="683"/>
      <c r="L19" s="683"/>
      <c r="M19" s="683"/>
      <c r="N19" s="683"/>
      <c r="O19" s="683"/>
      <c r="P19" s="76"/>
    </row>
    <row r="20" spans="1:16" ht="15" customHeight="1" x14ac:dyDescent="0.25">
      <c r="A20" s="683" t="s">
        <v>404</v>
      </c>
      <c r="B20" s="683"/>
      <c r="C20" s="683"/>
      <c r="D20" s="683"/>
      <c r="E20" s="683"/>
      <c r="F20" s="683"/>
      <c r="G20" s="683"/>
      <c r="H20" s="683"/>
      <c r="I20" s="683"/>
      <c r="J20" s="683"/>
      <c r="K20" s="683"/>
      <c r="L20" s="683"/>
      <c r="M20" s="683"/>
      <c r="N20" s="683"/>
      <c r="O20" s="683"/>
    </row>
    <row r="21" spans="1:16" x14ac:dyDescent="0.25">
      <c r="A21" s="411"/>
      <c r="B21" s="411"/>
      <c r="C21" s="411"/>
      <c r="D21" s="411"/>
      <c r="E21" s="411"/>
      <c r="F21" s="411"/>
      <c r="G21" s="411"/>
      <c r="H21" s="411"/>
      <c r="I21" s="411"/>
      <c r="J21" s="411"/>
      <c r="K21" s="411"/>
      <c r="L21" s="411"/>
      <c r="M21" s="411"/>
      <c r="N21" s="411"/>
      <c r="O21" s="411"/>
    </row>
    <row r="22" spans="1:16" ht="47.25" customHeight="1" x14ac:dyDescent="0.25">
      <c r="A22" s="684" t="s">
        <v>237</v>
      </c>
      <c r="B22" s="684"/>
      <c r="C22" s="684"/>
      <c r="D22" s="684"/>
      <c r="F22" s="679" t="s">
        <v>560</v>
      </c>
      <c r="G22" s="679"/>
      <c r="H22" s="679"/>
      <c r="I22" s="273"/>
      <c r="J22" s="275"/>
      <c r="K22" s="275"/>
      <c r="L22" s="275"/>
      <c r="M22" s="273"/>
      <c r="N22" s="273"/>
      <c r="O22" s="273"/>
    </row>
    <row r="23" spans="1:16" ht="15.75" customHeight="1" x14ac:dyDescent="0.25">
      <c r="A23" s="274"/>
      <c r="B23" s="273"/>
      <c r="F23" s="678" t="s">
        <v>238</v>
      </c>
      <c r="G23" s="678"/>
      <c r="H23" s="678"/>
      <c r="I23" s="273"/>
      <c r="J23" s="678" t="s">
        <v>239</v>
      </c>
      <c r="K23" s="678"/>
      <c r="L23" s="678"/>
      <c r="M23" s="273"/>
      <c r="N23" s="273"/>
      <c r="O23" s="273"/>
    </row>
    <row r="24" spans="1:16" x14ac:dyDescent="0.25">
      <c r="A24" s="273"/>
      <c r="D24" s="274" t="s">
        <v>231</v>
      </c>
      <c r="F24" s="273"/>
      <c r="G24" s="273"/>
      <c r="H24" s="273"/>
      <c r="I24" s="273"/>
      <c r="J24" s="273"/>
      <c r="K24" s="273"/>
      <c r="L24" s="273"/>
      <c r="M24" s="273"/>
      <c r="N24" s="273"/>
      <c r="O24" s="273"/>
    </row>
    <row r="25" spans="1:16" x14ac:dyDescent="0.25">
      <c r="A25" s="273"/>
      <c r="B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</row>
    <row r="26" spans="1:16" ht="47.25" customHeight="1" x14ac:dyDescent="0.25">
      <c r="A26" s="684" t="s">
        <v>240</v>
      </c>
      <c r="B26" s="684"/>
      <c r="C26" s="684"/>
      <c r="D26" s="684"/>
      <c r="F26" s="679" t="s">
        <v>561</v>
      </c>
      <c r="G26" s="679"/>
      <c r="H26" s="679"/>
      <c r="I26" s="273"/>
      <c r="J26" s="273"/>
      <c r="K26" s="273"/>
      <c r="L26" s="273"/>
      <c r="M26" s="273"/>
      <c r="N26" s="273"/>
      <c r="O26" s="273"/>
    </row>
    <row r="27" spans="1:16" x14ac:dyDescent="0.25">
      <c r="A27" s="274"/>
      <c r="B27" s="273"/>
      <c r="F27" s="678" t="s">
        <v>238</v>
      </c>
      <c r="G27" s="678"/>
      <c r="H27" s="678"/>
      <c r="I27" s="273"/>
      <c r="J27" s="273"/>
      <c r="K27" s="273"/>
      <c r="L27" s="273"/>
      <c r="M27" s="273"/>
      <c r="N27" s="273"/>
      <c r="O27" s="273"/>
    </row>
    <row r="28" spans="1:16" x14ac:dyDescent="0.25">
      <c r="A28" s="273"/>
      <c r="B28" s="273"/>
      <c r="F28" s="679"/>
      <c r="G28" s="679"/>
      <c r="H28" s="679"/>
      <c r="I28" s="273"/>
      <c r="J28" s="273"/>
      <c r="K28" s="273"/>
      <c r="L28" s="273"/>
      <c r="M28" s="273"/>
      <c r="N28" s="273"/>
      <c r="O28" s="273"/>
    </row>
    <row r="29" spans="1:16" x14ac:dyDescent="0.25">
      <c r="A29" s="274"/>
      <c r="B29" s="273"/>
      <c r="F29" s="678" t="s">
        <v>241</v>
      </c>
      <c r="G29" s="678"/>
      <c r="H29" s="678"/>
      <c r="I29" s="273"/>
      <c r="J29" s="273"/>
      <c r="K29" s="273"/>
      <c r="L29" s="273"/>
      <c r="M29" s="273"/>
      <c r="N29" s="273"/>
      <c r="O29" s="273"/>
    </row>
    <row r="30" spans="1:16" x14ac:dyDescent="0.25">
      <c r="A30" s="294"/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4"/>
    </row>
    <row r="31" spans="1:16" ht="19.5" customHeight="1" x14ac:dyDescent="0.25">
      <c r="A31" s="676" t="s">
        <v>335</v>
      </c>
      <c r="B31" s="676"/>
      <c r="C31" s="676"/>
      <c r="D31" s="676"/>
      <c r="E31" s="676"/>
      <c r="F31" s="676"/>
      <c r="G31" s="676"/>
      <c r="H31" s="676"/>
      <c r="I31" s="676"/>
      <c r="J31" s="676"/>
      <c r="K31" s="676"/>
      <c r="L31" s="676"/>
      <c r="M31" s="676"/>
      <c r="N31" s="676"/>
      <c r="O31" s="676"/>
    </row>
    <row r="32" spans="1:16" ht="48" customHeight="1" x14ac:dyDescent="0.25">
      <c r="A32" s="677" t="s">
        <v>372</v>
      </c>
      <c r="B32" s="677"/>
      <c r="C32" s="677"/>
      <c r="D32" s="677"/>
      <c r="E32" s="677"/>
      <c r="F32" s="677"/>
      <c r="G32" s="677"/>
      <c r="H32" s="677"/>
      <c r="I32" s="677"/>
      <c r="J32" s="677"/>
      <c r="K32" s="677"/>
      <c r="L32" s="677"/>
      <c r="M32" s="677"/>
      <c r="N32" s="677"/>
      <c r="O32" s="677"/>
    </row>
    <row r="33" spans="1:15" ht="32.25" customHeight="1" x14ac:dyDescent="0.25">
      <c r="A33" s="677" t="s">
        <v>336</v>
      </c>
      <c r="B33" s="677"/>
      <c r="C33" s="677"/>
      <c r="D33" s="677"/>
      <c r="E33" s="677"/>
      <c r="F33" s="677"/>
      <c r="G33" s="677"/>
      <c r="H33" s="677"/>
      <c r="I33" s="677"/>
      <c r="J33" s="677"/>
      <c r="K33" s="677"/>
      <c r="L33" s="677"/>
      <c r="M33" s="677"/>
      <c r="N33" s="677"/>
      <c r="O33" s="677"/>
    </row>
    <row r="34" spans="1:15" ht="36" customHeight="1" x14ac:dyDescent="0.25">
      <c r="A34" s="676" t="s">
        <v>374</v>
      </c>
      <c r="B34" s="676"/>
      <c r="C34" s="676"/>
      <c r="D34" s="676"/>
      <c r="E34" s="676"/>
      <c r="F34" s="676"/>
      <c r="G34" s="676"/>
      <c r="H34" s="676"/>
      <c r="I34" s="676"/>
      <c r="J34" s="676"/>
      <c r="K34" s="676"/>
      <c r="L34" s="676"/>
      <c r="M34" s="676"/>
      <c r="N34" s="676"/>
      <c r="O34" s="676"/>
    </row>
    <row r="35" spans="1:15" x14ac:dyDescent="0.25">
      <c r="A35" s="295"/>
      <c r="B35" s="295"/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</row>
    <row r="36" spans="1:15" x14ac:dyDescent="0.25">
      <c r="A36" s="675" t="s">
        <v>426</v>
      </c>
      <c r="B36" s="675"/>
      <c r="C36" s="675"/>
      <c r="D36" s="675"/>
      <c r="E36" s="675"/>
      <c r="F36" s="675"/>
      <c r="G36" s="675"/>
      <c r="H36" s="675"/>
      <c r="I36" s="675"/>
      <c r="J36" s="675"/>
      <c r="K36" s="675"/>
      <c r="L36" s="675"/>
      <c r="M36" s="675"/>
      <c r="N36" s="675"/>
      <c r="O36" s="675"/>
    </row>
    <row r="37" spans="1:15" x14ac:dyDescent="0.25">
      <c r="A37" s="675" t="s">
        <v>427</v>
      </c>
      <c r="B37" s="675"/>
      <c r="C37" s="675"/>
      <c r="D37" s="675"/>
      <c r="E37" s="675"/>
      <c r="F37" s="675"/>
      <c r="G37" s="675"/>
      <c r="H37" s="675"/>
      <c r="I37" s="675"/>
      <c r="J37" s="675"/>
      <c r="K37" s="675"/>
      <c r="L37" s="675"/>
      <c r="M37" s="675"/>
      <c r="N37" s="675"/>
      <c r="O37" s="675"/>
    </row>
    <row r="38" spans="1:15" x14ac:dyDescent="0.25">
      <c r="A38" s="675" t="s">
        <v>428</v>
      </c>
      <c r="B38" s="675"/>
      <c r="C38" s="675"/>
      <c r="D38" s="675"/>
      <c r="E38" s="675"/>
      <c r="F38" s="675"/>
      <c r="G38" s="675"/>
      <c r="H38" s="675"/>
      <c r="I38" s="675"/>
      <c r="J38" s="675"/>
      <c r="K38" s="675"/>
      <c r="L38" s="675"/>
      <c r="M38" s="675"/>
      <c r="N38" s="675"/>
      <c r="O38" s="675"/>
    </row>
    <row r="39" spans="1:15" x14ac:dyDescent="0.25">
      <c r="A39" s="295"/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</row>
    <row r="40" spans="1:15" x14ac:dyDescent="0.25">
      <c r="A40" s="296"/>
      <c r="B40" s="296"/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</row>
    <row r="41" spans="1:15" x14ac:dyDescent="0.25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</row>
    <row r="42" spans="1:15" x14ac:dyDescent="0.25">
      <c r="A42" s="296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</row>
  </sheetData>
  <mergeCells count="33">
    <mergeCell ref="A26:D26"/>
    <mergeCell ref="J23:L23"/>
    <mergeCell ref="F23:H23"/>
    <mergeCell ref="F22:H22"/>
    <mergeCell ref="A20:O20"/>
    <mergeCell ref="A18:O18"/>
    <mergeCell ref="A19:O19"/>
    <mergeCell ref="A15:O15"/>
    <mergeCell ref="A14:O14"/>
    <mergeCell ref="A22:D22"/>
    <mergeCell ref="F27:H27"/>
    <mergeCell ref="F28:H28"/>
    <mergeCell ref="F29:H29"/>
    <mergeCell ref="B1:N1"/>
    <mergeCell ref="B2:N2"/>
    <mergeCell ref="B3:N3"/>
    <mergeCell ref="A11:O11"/>
    <mergeCell ref="A10:O10"/>
    <mergeCell ref="A9:O9"/>
    <mergeCell ref="A8:O8"/>
    <mergeCell ref="A7:O7"/>
    <mergeCell ref="F26:H26"/>
    <mergeCell ref="A12:O12"/>
    <mergeCell ref="A13:O13"/>
    <mergeCell ref="A16:O16"/>
    <mergeCell ref="A17:O17"/>
    <mergeCell ref="A36:O36"/>
    <mergeCell ref="A37:O37"/>
    <mergeCell ref="A38:O38"/>
    <mergeCell ref="A31:O31"/>
    <mergeCell ref="A32:O32"/>
    <mergeCell ref="A34:O34"/>
    <mergeCell ref="A33:O33"/>
  </mergeCells>
  <pageMargins left="0.59055118110236227" right="0.39370078740157483" top="0.39370078740157483" bottom="0.39370078740157483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activeCell="C8" sqref="C8"/>
    </sheetView>
  </sheetViews>
  <sheetFormatPr defaultColWidth="9.140625" defaultRowHeight="12.75" x14ac:dyDescent="0.2"/>
  <cols>
    <col min="1" max="1" width="4.85546875" style="46" customWidth="1"/>
    <col min="2" max="2" width="27" style="46" customWidth="1"/>
    <col min="3" max="3" width="8.7109375" style="46" bestFit="1" customWidth="1"/>
    <col min="4" max="4" width="9.5703125" style="46" bestFit="1" customWidth="1"/>
    <col min="5" max="5" width="8.7109375" style="46" bestFit="1" customWidth="1"/>
    <col min="6" max="6" width="9.5703125" style="46" bestFit="1" customWidth="1"/>
    <col min="7" max="7" width="11.42578125" style="46" customWidth="1"/>
    <col min="8" max="8" width="8.7109375" style="46" bestFit="1" customWidth="1"/>
    <col min="9" max="9" width="9.5703125" style="46" bestFit="1" customWidth="1"/>
    <col min="10" max="11" width="9.140625" style="46"/>
    <col min="12" max="16384" width="9.140625" style="7"/>
  </cols>
  <sheetData>
    <row r="1" spans="1:13" ht="22.5" customHeight="1" x14ac:dyDescent="0.2">
      <c r="A1" s="689" t="s">
        <v>125</v>
      </c>
      <c r="B1" s="689"/>
      <c r="C1" s="689"/>
      <c r="D1" s="689"/>
      <c r="E1" s="689"/>
      <c r="F1" s="689"/>
      <c r="G1" s="689"/>
      <c r="H1" s="689"/>
      <c r="I1" s="689"/>
      <c r="J1" s="256"/>
      <c r="K1" s="256"/>
      <c r="L1" s="768"/>
      <c r="M1" s="768"/>
    </row>
    <row r="2" spans="1:13" ht="33.75" customHeight="1" x14ac:dyDescent="0.2">
      <c r="B2" s="766" t="s">
        <v>126</v>
      </c>
      <c r="C2" s="766"/>
      <c r="D2" s="766"/>
      <c r="E2" s="766"/>
      <c r="F2" s="766"/>
      <c r="G2" s="766"/>
      <c r="H2" s="766"/>
      <c r="I2" s="51"/>
      <c r="J2" s="51"/>
      <c r="K2" s="51"/>
      <c r="L2" s="769"/>
      <c r="M2" s="769"/>
    </row>
    <row r="4" spans="1:13" ht="42" customHeight="1" x14ac:dyDescent="0.2">
      <c r="A4" s="692" t="s">
        <v>13</v>
      </c>
      <c r="B4" s="692" t="s">
        <v>562</v>
      </c>
      <c r="C4" s="770" t="s">
        <v>379</v>
      </c>
      <c r="D4" s="770"/>
      <c r="E4" s="770" t="s">
        <v>380</v>
      </c>
      <c r="F4" s="770"/>
      <c r="G4" s="709" t="s">
        <v>381</v>
      </c>
      <c r="H4" s="710"/>
      <c r="I4" s="711"/>
    </row>
    <row r="5" spans="1:13" s="17" customFormat="1" ht="64.5" customHeight="1" x14ac:dyDescent="0.25">
      <c r="A5" s="692"/>
      <c r="B5" s="692"/>
      <c r="C5" s="224" t="s">
        <v>317</v>
      </c>
      <c r="D5" s="224" t="s">
        <v>318</v>
      </c>
      <c r="E5" s="224" t="s">
        <v>317</v>
      </c>
      <c r="F5" s="224" t="s">
        <v>318</v>
      </c>
      <c r="G5" s="224" t="s">
        <v>319</v>
      </c>
      <c r="H5" s="224" t="s">
        <v>317</v>
      </c>
      <c r="I5" s="224" t="s">
        <v>318</v>
      </c>
      <c r="J5" s="44"/>
      <c r="K5" s="44"/>
    </row>
    <row r="6" spans="1:13" x14ac:dyDescent="0.2">
      <c r="A6" s="45">
        <v>1</v>
      </c>
      <c r="B6" s="252">
        <v>2</v>
      </c>
      <c r="C6" s="114">
        <v>3</v>
      </c>
      <c r="D6" s="114">
        <v>4</v>
      </c>
      <c r="E6" s="114">
        <v>5</v>
      </c>
      <c r="F6" s="114">
        <v>6</v>
      </c>
      <c r="G6" s="114">
        <v>7</v>
      </c>
      <c r="H6" s="114">
        <v>8</v>
      </c>
      <c r="I6" s="114">
        <v>9</v>
      </c>
    </row>
    <row r="7" spans="1:13" x14ac:dyDescent="0.2">
      <c r="A7" s="47"/>
      <c r="B7" s="214" t="str">
        <f>'1'!B10</f>
        <v>Среднего общего образования</v>
      </c>
      <c r="C7" s="187"/>
      <c r="D7" s="187"/>
      <c r="E7" s="187"/>
      <c r="F7" s="187"/>
      <c r="G7" s="401"/>
      <c r="H7" s="376"/>
      <c r="I7" s="376"/>
    </row>
    <row r="8" spans="1:13" ht="76.5" x14ac:dyDescent="0.2">
      <c r="A8" s="47"/>
      <c r="B8" s="214" t="str">
        <f>'1'!B11</f>
        <v>Муниципальное бюджетное общеобразовательное учреждение средняя общеобразовательная школасельского поселения "Поселок Тумнин"</v>
      </c>
      <c r="C8" s="187"/>
      <c r="D8" s="187"/>
      <c r="E8" s="187"/>
      <c r="F8" s="187"/>
      <c r="G8" s="401"/>
      <c r="H8" s="376"/>
      <c r="I8" s="376"/>
    </row>
    <row r="9" spans="1:13" x14ac:dyDescent="0.2">
      <c r="A9" s="47"/>
      <c r="B9" s="214">
        <f>'1'!B12</f>
        <v>0</v>
      </c>
      <c r="C9" s="187"/>
      <c r="D9" s="187"/>
      <c r="E9" s="187"/>
      <c r="F9" s="187"/>
      <c r="G9" s="401"/>
      <c r="H9" s="376"/>
      <c r="I9" s="376"/>
    </row>
    <row r="10" spans="1:13" x14ac:dyDescent="0.2">
      <c r="A10" s="47"/>
      <c r="B10" s="214">
        <f>'1'!B13</f>
        <v>0</v>
      </c>
      <c r="C10" s="187"/>
      <c r="D10" s="187"/>
      <c r="E10" s="187"/>
      <c r="F10" s="187"/>
      <c r="G10" s="401"/>
      <c r="H10" s="376"/>
      <c r="I10" s="376"/>
    </row>
    <row r="11" spans="1:13" x14ac:dyDescent="0.2">
      <c r="A11" s="47"/>
      <c r="B11" s="214" t="str">
        <f>'1'!B14</f>
        <v>Основного общего образования</v>
      </c>
      <c r="C11" s="187"/>
      <c r="D11" s="187"/>
      <c r="E11" s="187"/>
      <c r="F11" s="187"/>
      <c r="G11" s="401"/>
      <c r="H11" s="376"/>
      <c r="I11" s="376"/>
    </row>
    <row r="12" spans="1:13" x14ac:dyDescent="0.2">
      <c r="A12" s="47"/>
      <c r="B12" s="214">
        <f>'1'!B15</f>
        <v>0</v>
      </c>
      <c r="C12" s="187"/>
      <c r="D12" s="187"/>
      <c r="E12" s="187"/>
      <c r="F12" s="187"/>
      <c r="G12" s="401"/>
      <c r="H12" s="376"/>
      <c r="I12" s="376"/>
    </row>
    <row r="13" spans="1:13" x14ac:dyDescent="0.2">
      <c r="A13" s="47"/>
      <c r="B13" s="214">
        <f>'1'!B16</f>
        <v>0</v>
      </c>
      <c r="C13" s="187"/>
      <c r="D13" s="187"/>
      <c r="E13" s="187"/>
      <c r="F13" s="187"/>
      <c r="G13" s="401"/>
      <c r="H13" s="376"/>
      <c r="I13" s="376"/>
    </row>
    <row r="14" spans="1:13" x14ac:dyDescent="0.2">
      <c r="A14" s="47"/>
      <c r="B14" s="214">
        <f>'1'!B17</f>
        <v>0</v>
      </c>
      <c r="C14" s="187"/>
      <c r="D14" s="187"/>
      <c r="E14" s="187"/>
      <c r="F14" s="187"/>
      <c r="G14" s="401"/>
      <c r="H14" s="376"/>
      <c r="I14" s="376"/>
    </row>
    <row r="15" spans="1:13" x14ac:dyDescent="0.2">
      <c r="A15" s="47"/>
      <c r="B15" s="214" t="str">
        <f>'1'!B18</f>
        <v>Начального общего образования</v>
      </c>
      <c r="C15" s="187"/>
      <c r="D15" s="187"/>
      <c r="E15" s="187"/>
      <c r="F15" s="187"/>
      <c r="G15" s="401"/>
      <c r="H15" s="376"/>
      <c r="I15" s="376"/>
    </row>
    <row r="16" spans="1:13" x14ac:dyDescent="0.2">
      <c r="A16" s="47"/>
      <c r="B16" s="214">
        <f>'1'!B19</f>
        <v>0</v>
      </c>
      <c r="C16" s="187"/>
      <c r="D16" s="187"/>
      <c r="E16" s="187"/>
      <c r="F16" s="187"/>
      <c r="G16" s="401"/>
      <c r="H16" s="376"/>
      <c r="I16" s="376"/>
    </row>
    <row r="17" spans="1:11" x14ac:dyDescent="0.2">
      <c r="A17" s="47"/>
      <c r="B17" s="214">
        <f>'1'!B20</f>
        <v>0</v>
      </c>
      <c r="C17" s="187"/>
      <c r="D17" s="187"/>
      <c r="E17" s="187"/>
      <c r="F17" s="187"/>
      <c r="G17" s="401"/>
      <c r="H17" s="376"/>
      <c r="I17" s="376"/>
    </row>
    <row r="18" spans="1:11" x14ac:dyDescent="0.2">
      <c r="A18" s="47"/>
      <c r="B18" s="214">
        <f>'1'!B21</f>
        <v>0</v>
      </c>
      <c r="C18" s="187"/>
      <c r="D18" s="187"/>
      <c r="E18" s="187"/>
      <c r="F18" s="187"/>
      <c r="G18" s="401"/>
      <c r="H18" s="376"/>
      <c r="I18" s="376"/>
    </row>
    <row r="19" spans="1:11" ht="25.5" x14ac:dyDescent="0.2">
      <c r="A19" s="253"/>
      <c r="B19" s="206" t="str">
        <f>'1'!B22</f>
        <v>ИТОГО в общеобразовательных  учреждениях:</v>
      </c>
      <c r="C19" s="260">
        <f>SUM(C8:C18)</f>
        <v>0</v>
      </c>
      <c r="D19" s="260">
        <f t="shared" ref="D19:I19" si="0">SUM(D8:D18)</f>
        <v>0</v>
      </c>
      <c r="E19" s="260">
        <f t="shared" si="0"/>
        <v>0</v>
      </c>
      <c r="F19" s="260">
        <f t="shared" si="0"/>
        <v>0</v>
      </c>
      <c r="G19" s="260">
        <f>COUNTA(G8:G17)</f>
        <v>0</v>
      </c>
      <c r="H19" s="260">
        <f t="shared" si="0"/>
        <v>0</v>
      </c>
      <c r="I19" s="260">
        <f t="shared" si="0"/>
        <v>0</v>
      </c>
    </row>
    <row r="20" spans="1:11" ht="31.5" customHeight="1" x14ac:dyDescent="0.2">
      <c r="A20" s="254"/>
      <c r="B20" s="214" t="str">
        <f>'1'!B23</f>
        <v>Вечерние (сменные) общеобразовательные учреждения</v>
      </c>
      <c r="C20" s="376"/>
      <c r="D20" s="376"/>
      <c r="E20" s="376"/>
      <c r="F20" s="376"/>
      <c r="G20" s="376"/>
      <c r="H20" s="376"/>
      <c r="I20" s="376"/>
    </row>
    <row r="21" spans="1:11" x14ac:dyDescent="0.2">
      <c r="A21" s="254"/>
      <c r="B21" s="214">
        <f>'1'!B24</f>
        <v>0</v>
      </c>
      <c r="C21" s="376"/>
      <c r="D21" s="376"/>
      <c r="E21" s="376"/>
      <c r="F21" s="376"/>
      <c r="G21" s="376"/>
      <c r="H21" s="376"/>
      <c r="I21" s="376"/>
    </row>
    <row r="22" spans="1:11" x14ac:dyDescent="0.2">
      <c r="A22" s="255"/>
      <c r="B22" s="214">
        <f>'1'!B25</f>
        <v>0</v>
      </c>
      <c r="C22" s="376"/>
      <c r="D22" s="376"/>
      <c r="E22" s="376"/>
      <c r="F22" s="376"/>
      <c r="G22" s="376"/>
      <c r="H22" s="376"/>
      <c r="I22" s="376"/>
    </row>
    <row r="23" spans="1:11" x14ac:dyDescent="0.2">
      <c r="A23" s="255"/>
      <c r="B23" s="214">
        <f>'1'!B26</f>
        <v>0</v>
      </c>
      <c r="C23" s="376"/>
      <c r="D23" s="376"/>
      <c r="E23" s="376"/>
      <c r="F23" s="376"/>
      <c r="G23" s="376"/>
      <c r="H23" s="376"/>
      <c r="I23" s="376"/>
    </row>
    <row r="24" spans="1:11" ht="38.25" x14ac:dyDescent="0.2">
      <c r="A24" s="254"/>
      <c r="B24" s="203" t="str">
        <f>'1'!B27</f>
        <v>ИТОГО в вечерних (сменных) общеобразовательных учреждениях:</v>
      </c>
      <c r="C24" s="260">
        <f>SUM(C21:C23)</f>
        <v>0</v>
      </c>
      <c r="D24" s="260">
        <f t="shared" ref="D24:I24" si="1">SUM(D21:D23)</f>
        <v>0</v>
      </c>
      <c r="E24" s="260">
        <f t="shared" si="1"/>
        <v>0</v>
      </c>
      <c r="F24" s="260">
        <f t="shared" si="1"/>
        <v>0</v>
      </c>
      <c r="G24" s="260">
        <f>COUNTA(G21:G23)</f>
        <v>0</v>
      </c>
      <c r="H24" s="260">
        <f t="shared" si="1"/>
        <v>0</v>
      </c>
      <c r="I24" s="260">
        <f t="shared" si="1"/>
        <v>0</v>
      </c>
    </row>
    <row r="25" spans="1:11" s="263" customFormat="1" ht="16.5" x14ac:dyDescent="0.3">
      <c r="A25" s="261"/>
      <c r="B25" s="204" t="str">
        <f>'1'!B28</f>
        <v>ВСЕГО:</v>
      </c>
      <c r="C25" s="179">
        <f>C24+C19</f>
        <v>0</v>
      </c>
      <c r="D25" s="179">
        <f t="shared" ref="D25:I25" si="2">D24+D19</f>
        <v>0</v>
      </c>
      <c r="E25" s="179">
        <f t="shared" si="2"/>
        <v>0</v>
      </c>
      <c r="F25" s="179">
        <f t="shared" si="2"/>
        <v>0</v>
      </c>
      <c r="G25" s="179">
        <f t="shared" si="2"/>
        <v>0</v>
      </c>
      <c r="H25" s="179">
        <f t="shared" si="2"/>
        <v>0</v>
      </c>
      <c r="I25" s="179">
        <f t="shared" si="2"/>
        <v>0</v>
      </c>
      <c r="J25" s="262"/>
      <c r="K25" s="262"/>
    </row>
    <row r="27" spans="1:11" x14ac:dyDescent="0.2">
      <c r="B27" s="46" t="s">
        <v>320</v>
      </c>
    </row>
    <row r="28" spans="1:11" ht="16.5" x14ac:dyDescent="0.2">
      <c r="B28" s="46" t="s">
        <v>321</v>
      </c>
      <c r="C28" s="264">
        <f>C19</f>
        <v>0</v>
      </c>
      <c r="D28" s="46" t="s">
        <v>324</v>
      </c>
    </row>
    <row r="29" spans="1:11" ht="16.5" x14ac:dyDescent="0.2">
      <c r="B29" s="46" t="s">
        <v>322</v>
      </c>
      <c r="C29" s="264">
        <f>E19</f>
        <v>0</v>
      </c>
      <c r="D29" s="46" t="s">
        <v>324</v>
      </c>
    </row>
    <row r="30" spans="1:11" ht="16.5" x14ac:dyDescent="0.2">
      <c r="B30" s="46" t="s">
        <v>323</v>
      </c>
      <c r="C30" s="264">
        <f>G19</f>
        <v>0</v>
      </c>
      <c r="D30" s="46" t="s">
        <v>324</v>
      </c>
    </row>
    <row r="31" spans="1:11" ht="16.5" x14ac:dyDescent="0.2">
      <c r="C31" s="337">
        <f>SUM(C28:C30)</f>
        <v>0</v>
      </c>
    </row>
    <row r="32" spans="1:11" ht="13.5" customHeight="1" x14ac:dyDescent="0.2"/>
    <row r="33" spans="1:10" x14ac:dyDescent="0.2">
      <c r="A33" s="730" t="s">
        <v>441</v>
      </c>
      <c r="B33" s="730"/>
      <c r="C33" s="730"/>
      <c r="D33" s="730"/>
      <c r="E33" s="730"/>
      <c r="F33" s="730"/>
      <c r="G33" s="730"/>
      <c r="H33" s="730"/>
      <c r="I33" s="730"/>
      <c r="J33" s="730"/>
    </row>
    <row r="34" spans="1:10" x14ac:dyDescent="0.2">
      <c r="A34" s="730"/>
      <c r="B34" s="730"/>
      <c r="C34" s="730"/>
      <c r="D34" s="730"/>
      <c r="E34" s="730"/>
      <c r="F34" s="730"/>
      <c r="G34" s="730"/>
      <c r="H34" s="730"/>
      <c r="I34" s="730"/>
      <c r="J34" s="730"/>
    </row>
    <row r="35" spans="1:10" x14ac:dyDescent="0.2">
      <c r="A35" s="730"/>
      <c r="B35" s="730"/>
      <c r="C35" s="730"/>
      <c r="D35" s="730"/>
      <c r="E35" s="730"/>
      <c r="F35" s="730"/>
      <c r="G35" s="730"/>
      <c r="H35" s="730"/>
      <c r="I35" s="730"/>
      <c r="J35" s="730"/>
    </row>
    <row r="36" spans="1:10" x14ac:dyDescent="0.2">
      <c r="A36" s="730"/>
      <c r="B36" s="730"/>
      <c r="C36" s="730"/>
      <c r="D36" s="730"/>
      <c r="E36" s="730"/>
      <c r="F36" s="730"/>
      <c r="G36" s="730"/>
      <c r="H36" s="730"/>
      <c r="I36" s="730"/>
      <c r="J36" s="730"/>
    </row>
    <row r="37" spans="1:10" x14ac:dyDescent="0.2">
      <c r="B37" s="225"/>
    </row>
  </sheetData>
  <mergeCells count="10">
    <mergeCell ref="L1:M1"/>
    <mergeCell ref="L2:M2"/>
    <mergeCell ref="C4:D4"/>
    <mergeCell ref="B4:B5"/>
    <mergeCell ref="A33:J36"/>
    <mergeCell ref="A4:A5"/>
    <mergeCell ref="E4:F4"/>
    <mergeCell ref="G4:I4"/>
    <mergeCell ref="A1:I1"/>
    <mergeCell ref="B2:H2"/>
  </mergeCells>
  <pageMargins left="0.59055118110236227" right="0.39370078740157483" top="0.59055118110236227" bottom="0.39370078740157483" header="0" footer="0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Normal="100" workbookViewId="0">
      <selection sqref="A1:N1"/>
    </sheetView>
  </sheetViews>
  <sheetFormatPr defaultColWidth="9.140625" defaultRowHeight="12.75" x14ac:dyDescent="0.2"/>
  <cols>
    <col min="1" max="1" width="34.28515625" style="7" customWidth="1"/>
    <col min="2" max="13" width="5.28515625" style="7" customWidth="1"/>
    <col min="14" max="14" width="4.5703125" style="7" customWidth="1"/>
    <col min="15" max="15" width="9.140625" style="7"/>
    <col min="16" max="16" width="9.140625" style="521"/>
    <col min="17" max="18" width="9.140625" style="522"/>
    <col min="19" max="16384" width="9.140625" style="7"/>
  </cols>
  <sheetData>
    <row r="1" spans="1:19" ht="37.5" customHeight="1" x14ac:dyDescent="0.2">
      <c r="A1" s="689" t="s">
        <v>439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58"/>
      <c r="P1" s="615"/>
      <c r="Q1" s="616"/>
      <c r="R1" s="616"/>
      <c r="S1" s="58"/>
    </row>
    <row r="2" spans="1:19" ht="33" customHeight="1" x14ac:dyDescent="0.2">
      <c r="A2" s="787" t="s">
        <v>331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787"/>
      <c r="O2" s="25"/>
      <c r="P2" s="617"/>
      <c r="Q2" s="618"/>
      <c r="R2" s="618"/>
      <c r="S2" s="25"/>
    </row>
    <row r="4" spans="1:19" ht="36" customHeight="1" x14ac:dyDescent="0.2">
      <c r="A4" s="788" t="s">
        <v>138</v>
      </c>
      <c r="B4" s="789" t="s">
        <v>142</v>
      </c>
      <c r="C4" s="789" t="s">
        <v>147</v>
      </c>
      <c r="D4" s="784" t="s">
        <v>334</v>
      </c>
      <c r="E4" s="785"/>
      <c r="F4" s="785"/>
      <c r="G4" s="785"/>
      <c r="H4" s="785"/>
      <c r="I4" s="785"/>
      <c r="J4" s="785"/>
      <c r="K4" s="786"/>
      <c r="L4" s="789" t="s">
        <v>146</v>
      </c>
      <c r="M4" s="789" t="s">
        <v>145</v>
      </c>
      <c r="N4" s="789" t="s">
        <v>143</v>
      </c>
      <c r="O4" s="56"/>
    </row>
    <row r="5" spans="1:19" ht="81.75" customHeight="1" x14ac:dyDescent="0.2">
      <c r="A5" s="788"/>
      <c r="B5" s="789"/>
      <c r="C5" s="789"/>
      <c r="D5" s="698" t="s">
        <v>292</v>
      </c>
      <c r="E5" s="790" t="s">
        <v>15</v>
      </c>
      <c r="F5" s="790"/>
      <c r="G5" s="742" t="s">
        <v>16</v>
      </c>
      <c r="H5" s="742"/>
      <c r="I5" s="742"/>
      <c r="J5" s="742"/>
      <c r="K5" s="742"/>
      <c r="L5" s="789"/>
      <c r="M5" s="789"/>
      <c r="N5" s="789"/>
      <c r="O5" s="56"/>
    </row>
    <row r="6" spans="1:19" s="293" customFormat="1" ht="53.25" customHeight="1" x14ac:dyDescent="0.25">
      <c r="A6" s="788"/>
      <c r="B6" s="789"/>
      <c r="C6" s="789"/>
      <c r="D6" s="699"/>
      <c r="E6" s="231" t="s">
        <v>17</v>
      </c>
      <c r="F6" s="231" t="s">
        <v>18</v>
      </c>
      <c r="G6" s="231" t="s">
        <v>19</v>
      </c>
      <c r="H6" s="231" t="s">
        <v>24</v>
      </c>
      <c r="I6" s="231" t="s">
        <v>25</v>
      </c>
      <c r="J6" s="231" t="s">
        <v>26</v>
      </c>
      <c r="K6" s="231" t="s">
        <v>20</v>
      </c>
      <c r="L6" s="789"/>
      <c r="M6" s="789"/>
      <c r="N6" s="789"/>
      <c r="O6" s="57"/>
      <c r="P6" s="523"/>
      <c r="Q6" s="523"/>
      <c r="R6" s="523"/>
    </row>
    <row r="7" spans="1:19" x14ac:dyDescent="0.2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8"/>
      <c r="P7" s="521" t="s">
        <v>362</v>
      </c>
    </row>
    <row r="8" spans="1:19" ht="25.5" x14ac:dyDescent="0.2">
      <c r="A8" s="19" t="s">
        <v>135</v>
      </c>
      <c r="B8" s="59"/>
      <c r="C8" s="59"/>
      <c r="D8" s="644"/>
      <c r="E8" s="644"/>
      <c r="F8" s="644"/>
      <c r="G8" s="59"/>
      <c r="H8" s="59"/>
      <c r="I8" s="649"/>
      <c r="J8" s="649"/>
      <c r="K8" s="649"/>
      <c r="L8" s="59"/>
      <c r="M8" s="59"/>
      <c r="N8" s="59"/>
      <c r="O8" s="8"/>
      <c r="P8" s="521">
        <f>D8+E8+F8+G8</f>
        <v>0</v>
      </c>
    </row>
    <row r="9" spans="1:19" ht="53.25" x14ac:dyDescent="0.2">
      <c r="A9" s="19" t="s">
        <v>139</v>
      </c>
      <c r="B9" s="59"/>
      <c r="C9" s="59"/>
      <c r="D9" s="644"/>
      <c r="E9" s="644"/>
      <c r="F9" s="644"/>
      <c r="G9" s="59"/>
      <c r="H9" s="59"/>
      <c r="I9" s="649"/>
      <c r="J9" s="649"/>
      <c r="K9" s="649"/>
      <c r="L9" s="59"/>
      <c r="M9" s="59"/>
      <c r="N9" s="59"/>
      <c r="O9" s="8"/>
      <c r="P9" s="521">
        <f t="shared" ref="P9:P14" si="0">D9+E9+F9+G9</f>
        <v>0</v>
      </c>
    </row>
    <row r="10" spans="1:19" x14ac:dyDescent="0.2">
      <c r="A10" s="55" t="s">
        <v>136</v>
      </c>
      <c r="B10" s="340">
        <f>SUM(B8:B9)</f>
        <v>0</v>
      </c>
      <c r="C10" s="340">
        <f t="shared" ref="C10:N10" si="1">SUM(C8:C9)</f>
        <v>0</v>
      </c>
      <c r="D10" s="233">
        <f>SUM(D8:D9)</f>
        <v>0</v>
      </c>
      <c r="E10" s="233">
        <f>SUM(E8:E9)</f>
        <v>0</v>
      </c>
      <c r="F10" s="233">
        <f t="shared" si="1"/>
        <v>0</v>
      </c>
      <c r="G10" s="233">
        <f t="shared" si="1"/>
        <v>0</v>
      </c>
      <c r="H10" s="233">
        <f t="shared" si="1"/>
        <v>0</v>
      </c>
      <c r="I10" s="233">
        <f t="shared" si="1"/>
        <v>0</v>
      </c>
      <c r="J10" s="233">
        <f t="shared" si="1"/>
        <v>0</v>
      </c>
      <c r="K10" s="233">
        <f t="shared" si="1"/>
        <v>0</v>
      </c>
      <c r="L10" s="233">
        <f t="shared" si="1"/>
        <v>0</v>
      </c>
      <c r="M10" s="233">
        <f t="shared" si="1"/>
        <v>0</v>
      </c>
      <c r="N10" s="233">
        <f t="shared" si="1"/>
        <v>0</v>
      </c>
      <c r="P10" s="521">
        <f t="shared" si="0"/>
        <v>0</v>
      </c>
    </row>
    <row r="11" spans="1:19" ht="40.5" x14ac:dyDescent="0.2">
      <c r="A11" s="19" t="s">
        <v>140</v>
      </c>
      <c r="B11" s="59"/>
      <c r="C11" s="59"/>
      <c r="D11" s="644"/>
      <c r="E11" s="644"/>
      <c r="F11" s="644"/>
      <c r="G11" s="59"/>
      <c r="H11" s="59"/>
      <c r="I11" s="649"/>
      <c r="J11" s="649"/>
      <c r="K11" s="649"/>
      <c r="L11" s="59"/>
      <c r="M11" s="59"/>
      <c r="N11" s="59"/>
      <c r="P11" s="521">
        <f t="shared" si="0"/>
        <v>0</v>
      </c>
    </row>
    <row r="12" spans="1:19" ht="40.5" x14ac:dyDescent="0.2">
      <c r="A12" s="19" t="s">
        <v>141</v>
      </c>
      <c r="B12" s="59"/>
      <c r="C12" s="59"/>
      <c r="D12" s="644"/>
      <c r="E12" s="644"/>
      <c r="F12" s="644"/>
      <c r="G12" s="59"/>
      <c r="H12" s="59"/>
      <c r="I12" s="649"/>
      <c r="J12" s="649"/>
      <c r="K12" s="649"/>
      <c r="L12" s="59"/>
      <c r="M12" s="59"/>
      <c r="N12" s="59"/>
      <c r="P12" s="521">
        <f t="shared" si="0"/>
        <v>0</v>
      </c>
    </row>
    <row r="13" spans="1:19" x14ac:dyDescent="0.2">
      <c r="A13" s="55" t="s">
        <v>361</v>
      </c>
      <c r="B13" s="233">
        <f>SUM(B11:B12)</f>
        <v>0</v>
      </c>
      <c r="C13" s="233">
        <f t="shared" ref="C13:N13" si="2">SUM(C11:C12)</f>
        <v>0</v>
      </c>
      <c r="D13" s="233">
        <f t="shared" ref="D13" si="3">SUM(D11:D12)</f>
        <v>0</v>
      </c>
      <c r="E13" s="233">
        <f t="shared" si="2"/>
        <v>0</v>
      </c>
      <c r="F13" s="233">
        <f t="shared" si="2"/>
        <v>0</v>
      </c>
      <c r="G13" s="233">
        <f t="shared" si="2"/>
        <v>0</v>
      </c>
      <c r="H13" s="233">
        <f t="shared" si="2"/>
        <v>0</v>
      </c>
      <c r="I13" s="233">
        <f t="shared" si="2"/>
        <v>0</v>
      </c>
      <c r="J13" s="233">
        <f t="shared" si="2"/>
        <v>0</v>
      </c>
      <c r="K13" s="233">
        <f t="shared" si="2"/>
        <v>0</v>
      </c>
      <c r="L13" s="233">
        <f t="shared" si="2"/>
        <v>0</v>
      </c>
      <c r="M13" s="233">
        <f t="shared" si="2"/>
        <v>0</v>
      </c>
      <c r="N13" s="233">
        <f t="shared" si="2"/>
        <v>0</v>
      </c>
      <c r="P13" s="521">
        <f t="shared" si="0"/>
        <v>0</v>
      </c>
    </row>
    <row r="14" spans="1:19" s="60" customFormat="1" ht="16.5" x14ac:dyDescent="0.3">
      <c r="A14" s="282" t="s">
        <v>137</v>
      </c>
      <c r="B14" s="341">
        <f>B13+B10</f>
        <v>0</v>
      </c>
      <c r="C14" s="341">
        <f t="shared" ref="C14:N14" si="4">C13+C10</f>
        <v>0</v>
      </c>
      <c r="D14" s="73">
        <f t="shared" ref="D14" si="5">D13+D10</f>
        <v>0</v>
      </c>
      <c r="E14" s="73">
        <f t="shared" si="4"/>
        <v>0</v>
      </c>
      <c r="F14" s="73">
        <f t="shared" si="4"/>
        <v>0</v>
      </c>
      <c r="G14" s="73">
        <f t="shared" si="4"/>
        <v>0</v>
      </c>
      <c r="H14" s="73">
        <f t="shared" si="4"/>
        <v>0</v>
      </c>
      <c r="I14" s="73">
        <f t="shared" si="4"/>
        <v>0</v>
      </c>
      <c r="J14" s="73">
        <f t="shared" si="4"/>
        <v>0</v>
      </c>
      <c r="K14" s="73">
        <f t="shared" si="4"/>
        <v>0</v>
      </c>
      <c r="L14" s="341">
        <f t="shared" si="4"/>
        <v>0</v>
      </c>
      <c r="M14" s="341">
        <f t="shared" si="4"/>
        <v>0</v>
      </c>
      <c r="N14" s="73">
        <f t="shared" si="4"/>
        <v>0</v>
      </c>
      <c r="P14" s="584">
        <f t="shared" si="0"/>
        <v>0</v>
      </c>
      <c r="Q14" s="619"/>
      <c r="R14" s="619"/>
    </row>
    <row r="16" spans="1:19" ht="16.5" x14ac:dyDescent="0.2">
      <c r="A16" s="771" t="s">
        <v>144</v>
      </c>
      <c r="B16" s="771"/>
      <c r="C16" s="771"/>
      <c r="D16" s="771"/>
      <c r="E16" s="771"/>
      <c r="F16" s="771"/>
      <c r="G16" s="771"/>
      <c r="H16" s="771"/>
      <c r="I16" s="771"/>
      <c r="J16" s="771"/>
      <c r="K16" s="771"/>
      <c r="L16" s="771"/>
      <c r="M16" s="771"/>
      <c r="N16" s="67"/>
    </row>
    <row r="17" spans="1:19" x14ac:dyDescent="0.2">
      <c r="A17" s="773" t="s">
        <v>148</v>
      </c>
      <c r="B17" s="773"/>
      <c r="C17" s="773"/>
      <c r="D17" s="773"/>
      <c r="E17" s="773"/>
      <c r="F17" s="773"/>
      <c r="G17" s="773"/>
      <c r="H17" s="773"/>
      <c r="I17" s="773"/>
      <c r="J17" s="773"/>
      <c r="K17" s="773"/>
      <c r="L17" s="773"/>
      <c r="M17" s="773"/>
      <c r="N17" s="67"/>
    </row>
    <row r="18" spans="1:19" ht="24" customHeight="1" x14ac:dyDescent="0.2">
      <c r="A18" s="772"/>
      <c r="B18" s="772"/>
      <c r="C18" s="772"/>
      <c r="D18" s="772"/>
      <c r="E18" s="772"/>
      <c r="F18" s="772"/>
      <c r="G18" s="772"/>
      <c r="H18" s="772"/>
      <c r="I18" s="772"/>
      <c r="J18" s="772"/>
      <c r="K18" s="772"/>
      <c r="L18" s="772"/>
      <c r="M18" s="772"/>
      <c r="N18" s="772"/>
    </row>
    <row r="19" spans="1:19" x14ac:dyDescent="0.2">
      <c r="A19" s="781" t="s">
        <v>149</v>
      </c>
      <c r="B19" s="781"/>
      <c r="C19" s="781"/>
      <c r="D19" s="67"/>
      <c r="E19" s="285"/>
      <c r="F19" s="67"/>
      <c r="G19" s="67"/>
      <c r="H19" s="67"/>
      <c r="I19" s="67"/>
      <c r="J19" s="67"/>
      <c r="K19" s="67"/>
      <c r="L19" s="67"/>
      <c r="M19" s="67"/>
      <c r="N19" s="67"/>
      <c r="Q19" s="614"/>
      <c r="R19" s="614"/>
      <c r="S19" s="230"/>
    </row>
    <row r="20" spans="1:19" x14ac:dyDescent="0.2">
      <c r="A20" s="781" t="s">
        <v>150</v>
      </c>
      <c r="B20" s="781"/>
      <c r="C20" s="781"/>
      <c r="D20" s="67"/>
      <c r="E20" s="154"/>
      <c r="F20" s="67"/>
      <c r="G20" s="67"/>
      <c r="H20" s="67"/>
      <c r="I20" s="67"/>
      <c r="J20" s="67"/>
      <c r="K20" s="67"/>
      <c r="L20" s="67"/>
      <c r="M20" s="67"/>
      <c r="N20" s="67"/>
      <c r="P20" s="566" t="s">
        <v>363</v>
      </c>
      <c r="Q20" s="566">
        <f>C14</f>
        <v>0</v>
      </c>
      <c r="R20" s="566"/>
      <c r="S20" s="230"/>
    </row>
    <row r="21" spans="1:19" x14ac:dyDescent="0.2">
      <c r="A21" s="781" t="s">
        <v>151</v>
      </c>
      <c r="B21" s="781"/>
      <c r="C21" s="781"/>
      <c r="D21" s="67"/>
      <c r="E21" s="154"/>
      <c r="F21" s="782" t="s">
        <v>152</v>
      </c>
      <c r="G21" s="783"/>
      <c r="H21" s="783"/>
      <c r="I21" s="154"/>
      <c r="J21" s="67"/>
      <c r="K21" s="67"/>
      <c r="L21" s="67"/>
      <c r="M21" s="67"/>
      <c r="N21" s="67"/>
      <c r="P21" s="566" t="s">
        <v>364</v>
      </c>
      <c r="Q21" s="566">
        <f>B14</f>
        <v>0</v>
      </c>
      <c r="R21" s="566"/>
      <c r="S21" s="230"/>
    </row>
    <row r="22" spans="1:19" x14ac:dyDescent="0.2">
      <c r="A22" s="781" t="s">
        <v>156</v>
      </c>
      <c r="B22" s="781"/>
      <c r="C22" s="781"/>
      <c r="D22" s="67"/>
      <c r="E22" s="777" t="s">
        <v>332</v>
      </c>
      <c r="F22" s="778"/>
      <c r="G22" s="774"/>
      <c r="H22" s="774"/>
      <c r="I22" s="67"/>
      <c r="J22" s="779" t="s">
        <v>333</v>
      </c>
      <c r="K22" s="779"/>
      <c r="L22" s="774"/>
      <c r="M22" s="774"/>
      <c r="N22" s="67"/>
      <c r="P22" s="566"/>
      <c r="Q22" s="566"/>
      <c r="R22" s="566"/>
      <c r="S22" s="230"/>
    </row>
    <row r="23" spans="1:19" x14ac:dyDescent="0.2">
      <c r="A23" s="781"/>
      <c r="B23" s="781"/>
      <c r="C23" s="781"/>
      <c r="D23" s="67"/>
      <c r="E23" s="777" t="s">
        <v>524</v>
      </c>
      <c r="F23" s="778"/>
      <c r="G23" s="774"/>
      <c r="H23" s="774"/>
      <c r="I23" s="67"/>
      <c r="J23" s="779" t="s">
        <v>525</v>
      </c>
      <c r="K23" s="779"/>
      <c r="L23" s="774"/>
      <c r="M23" s="774"/>
      <c r="N23" s="67"/>
      <c r="P23" s="566" t="s">
        <v>365</v>
      </c>
      <c r="Q23" s="566">
        <f>P14</f>
        <v>0</v>
      </c>
      <c r="R23" s="688" t="e">
        <f>Q23/Q24</f>
        <v>#DIV/0!</v>
      </c>
      <c r="S23" s="230"/>
    </row>
    <row r="24" spans="1:19" x14ac:dyDescent="0.2">
      <c r="A24" s="781" t="s">
        <v>155</v>
      </c>
      <c r="B24" s="781"/>
      <c r="C24" s="781"/>
      <c r="D24" s="67"/>
      <c r="E24" s="774"/>
      <c r="F24" s="774"/>
      <c r="G24" s="283"/>
      <c r="H24" s="283"/>
      <c r="I24" s="283"/>
      <c r="J24" s="283"/>
      <c r="K24" s="283"/>
      <c r="L24" s="283"/>
      <c r="M24" s="283"/>
      <c r="N24" s="283"/>
      <c r="P24" s="566"/>
      <c r="Q24" s="566">
        <f>C14</f>
        <v>0</v>
      </c>
      <c r="R24" s="688"/>
      <c r="S24" s="230"/>
    </row>
    <row r="25" spans="1:19" x14ac:dyDescent="0.2">
      <c r="A25" s="781" t="s">
        <v>153</v>
      </c>
      <c r="B25" s="781"/>
      <c r="C25" s="781"/>
      <c r="D25" s="67"/>
      <c r="E25" s="775"/>
      <c r="F25" s="776"/>
      <c r="G25" s="776"/>
      <c r="H25" s="776"/>
      <c r="I25" s="776"/>
      <c r="J25" s="776"/>
      <c r="K25" s="776"/>
      <c r="L25" s="776"/>
      <c r="M25" s="776"/>
      <c r="N25" s="776"/>
      <c r="P25" s="566"/>
      <c r="Q25" s="566"/>
      <c r="R25" s="566"/>
      <c r="S25" s="230"/>
    </row>
    <row r="26" spans="1:19" x14ac:dyDescent="0.2">
      <c r="A26" s="781" t="s">
        <v>154</v>
      </c>
      <c r="B26" s="781"/>
      <c r="C26" s="781"/>
      <c r="D26" s="67"/>
      <c r="E26" s="775"/>
      <c r="F26" s="776"/>
      <c r="G26" s="776"/>
      <c r="H26" s="776"/>
      <c r="I26" s="776"/>
      <c r="J26" s="776"/>
      <c r="K26" s="776"/>
      <c r="L26" s="776"/>
      <c r="M26" s="776"/>
      <c r="N26" s="776"/>
      <c r="P26" s="566" t="s">
        <v>366</v>
      </c>
      <c r="Q26" s="566">
        <f>L14</f>
        <v>0</v>
      </c>
      <c r="R26" s="688" t="e">
        <f>Q26/Q27</f>
        <v>#DIV/0!</v>
      </c>
      <c r="S26" s="230"/>
    </row>
    <row r="27" spans="1:19" x14ac:dyDescent="0.2">
      <c r="A27" s="284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P27" s="566"/>
      <c r="Q27" s="566">
        <f>C14</f>
        <v>0</v>
      </c>
      <c r="R27" s="688"/>
      <c r="S27" s="230"/>
    </row>
    <row r="28" spans="1:19" x14ac:dyDescent="0.2">
      <c r="A28" s="661" t="s">
        <v>551</v>
      </c>
      <c r="B28" s="624"/>
      <c r="C28" s="624"/>
      <c r="D28" s="624"/>
      <c r="E28" s="624"/>
      <c r="F28" s="624"/>
      <c r="G28" s="624"/>
      <c r="H28" s="624"/>
      <c r="I28" s="624"/>
      <c r="J28" s="624"/>
      <c r="K28" s="624"/>
      <c r="L28" s="624"/>
      <c r="M28" s="67"/>
      <c r="N28" s="67"/>
      <c r="P28" s="566"/>
      <c r="Q28" s="566"/>
      <c r="R28" s="566"/>
      <c r="S28" s="230"/>
    </row>
    <row r="29" spans="1:19" ht="38.25" customHeight="1" x14ac:dyDescent="0.2">
      <c r="A29" s="780" t="s">
        <v>552</v>
      </c>
      <c r="B29" s="780"/>
      <c r="C29" s="780"/>
      <c r="D29" s="780"/>
      <c r="E29" s="780"/>
      <c r="F29" s="780"/>
      <c r="G29" s="780"/>
      <c r="H29" s="780"/>
      <c r="I29" s="780"/>
      <c r="J29" s="780"/>
      <c r="K29" s="780"/>
      <c r="L29" s="780"/>
      <c r="P29" s="566" t="s">
        <v>367</v>
      </c>
      <c r="Q29" s="566">
        <f>M14</f>
        <v>0</v>
      </c>
      <c r="R29" s="688" t="e">
        <f>Q29/Q30</f>
        <v>#DIV/0!</v>
      </c>
      <c r="S29" s="230"/>
    </row>
    <row r="30" spans="1:19" ht="38.25" customHeight="1" x14ac:dyDescent="0.2">
      <c r="A30" s="780" t="s">
        <v>553</v>
      </c>
      <c r="B30" s="780"/>
      <c r="C30" s="780"/>
      <c r="D30" s="780"/>
      <c r="E30" s="780"/>
      <c r="F30" s="780"/>
      <c r="G30" s="780"/>
      <c r="H30" s="780"/>
      <c r="I30" s="780"/>
      <c r="J30" s="780"/>
      <c r="K30" s="780"/>
      <c r="L30" s="780"/>
      <c r="P30" s="566"/>
      <c r="Q30" s="566">
        <f>C14</f>
        <v>0</v>
      </c>
      <c r="R30" s="688"/>
      <c r="S30" s="230"/>
    </row>
    <row r="31" spans="1:19" ht="42" customHeight="1" x14ac:dyDescent="0.2">
      <c r="A31" s="780" t="s">
        <v>554</v>
      </c>
      <c r="B31" s="780"/>
      <c r="C31" s="780"/>
      <c r="D31" s="780"/>
      <c r="E31" s="780"/>
      <c r="F31" s="780"/>
      <c r="G31" s="780"/>
      <c r="H31" s="780"/>
      <c r="I31" s="780"/>
      <c r="J31" s="780"/>
      <c r="K31" s="780"/>
      <c r="L31" s="780"/>
      <c r="Q31" s="614"/>
      <c r="R31" s="614"/>
      <c r="S31" s="230"/>
    </row>
    <row r="33" spans="1:10" x14ac:dyDescent="0.2">
      <c r="A33" s="730" t="s">
        <v>441</v>
      </c>
      <c r="B33" s="730"/>
      <c r="C33" s="730"/>
      <c r="D33" s="730"/>
      <c r="E33" s="730"/>
      <c r="F33" s="730"/>
      <c r="G33" s="730"/>
      <c r="H33" s="730"/>
      <c r="I33" s="730"/>
      <c r="J33" s="730"/>
    </row>
    <row r="34" spans="1:10" x14ac:dyDescent="0.2">
      <c r="A34" s="730"/>
      <c r="B34" s="730"/>
      <c r="C34" s="730"/>
      <c r="D34" s="730"/>
      <c r="E34" s="730"/>
      <c r="F34" s="730"/>
      <c r="G34" s="730"/>
      <c r="H34" s="730"/>
      <c r="I34" s="730"/>
      <c r="J34" s="730"/>
    </row>
    <row r="35" spans="1:10" x14ac:dyDescent="0.2">
      <c r="A35" s="730"/>
      <c r="B35" s="730"/>
      <c r="C35" s="730"/>
      <c r="D35" s="730"/>
      <c r="E35" s="730"/>
      <c r="F35" s="730"/>
      <c r="G35" s="730"/>
      <c r="H35" s="730"/>
      <c r="I35" s="730"/>
      <c r="J35" s="730"/>
    </row>
    <row r="36" spans="1:10" x14ac:dyDescent="0.2">
      <c r="A36" s="730"/>
      <c r="B36" s="730"/>
      <c r="C36" s="730"/>
      <c r="D36" s="730"/>
      <c r="E36" s="730"/>
      <c r="F36" s="730"/>
      <c r="G36" s="730"/>
      <c r="H36" s="730"/>
      <c r="I36" s="730"/>
      <c r="J36" s="730"/>
    </row>
  </sheetData>
  <mergeCells count="42">
    <mergeCell ref="A33:J36"/>
    <mergeCell ref="D4:K4"/>
    <mergeCell ref="A1:N1"/>
    <mergeCell ref="D5:D6"/>
    <mergeCell ref="A2:N2"/>
    <mergeCell ref="A4:A6"/>
    <mergeCell ref="B4:B6"/>
    <mergeCell ref="E5:F5"/>
    <mergeCell ref="G5:K5"/>
    <mergeCell ref="C4:C6"/>
    <mergeCell ref="L4:L6"/>
    <mergeCell ref="M4:M6"/>
    <mergeCell ref="E24:F24"/>
    <mergeCell ref="N4:N6"/>
    <mergeCell ref="A29:L29"/>
    <mergeCell ref="A30:L30"/>
    <mergeCell ref="A31:L31"/>
    <mergeCell ref="A19:C19"/>
    <mergeCell ref="A20:C20"/>
    <mergeCell ref="A21:C21"/>
    <mergeCell ref="A22:C22"/>
    <mergeCell ref="A23:C23"/>
    <mergeCell ref="A24:C24"/>
    <mergeCell ref="A25:C25"/>
    <mergeCell ref="A26:C26"/>
    <mergeCell ref="F21:H21"/>
    <mergeCell ref="R23:R24"/>
    <mergeCell ref="R26:R27"/>
    <mergeCell ref="R29:R30"/>
    <mergeCell ref="A16:M16"/>
    <mergeCell ref="A18:N18"/>
    <mergeCell ref="A17:M17"/>
    <mergeCell ref="G22:H22"/>
    <mergeCell ref="G23:H23"/>
    <mergeCell ref="L22:M22"/>
    <mergeCell ref="L23:M23"/>
    <mergeCell ref="E25:N25"/>
    <mergeCell ref="E26:N26"/>
    <mergeCell ref="E22:F22"/>
    <mergeCell ref="J22:K22"/>
    <mergeCell ref="E23:F23"/>
    <mergeCell ref="J23:K23"/>
  </mergeCells>
  <pageMargins left="0.39370078740157483" right="0.39370078740157483" top="0.59055118110236227" bottom="0.39370078740157483" header="0" footer="0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zoomScaleNormal="100" workbookViewId="0">
      <selection activeCell="G16" sqref="G16"/>
    </sheetView>
  </sheetViews>
  <sheetFormatPr defaultColWidth="9.140625" defaultRowHeight="12.75" x14ac:dyDescent="0.2"/>
  <cols>
    <col min="1" max="1" width="8.42578125" style="243" customWidth="1"/>
    <col min="2" max="7" width="9.7109375" style="67" customWidth="1"/>
    <col min="8" max="8" width="10" style="67" customWidth="1"/>
    <col min="9" max="9" width="9.42578125" style="67" customWidth="1"/>
    <col min="10" max="11" width="9.140625" style="67"/>
    <col min="12" max="12" width="4.42578125" style="67" customWidth="1"/>
    <col min="13" max="17" width="9.140625" style="67"/>
    <col min="18" max="16384" width="9.140625" style="288"/>
  </cols>
  <sheetData>
    <row r="1" spans="1:17" ht="20.25" customHeight="1" x14ac:dyDescent="0.2">
      <c r="A1" s="758" t="s">
        <v>526</v>
      </c>
      <c r="B1" s="758"/>
      <c r="C1" s="758"/>
      <c r="D1" s="758"/>
      <c r="E1" s="758"/>
      <c r="F1" s="758"/>
      <c r="G1" s="758"/>
      <c r="H1" s="758"/>
      <c r="I1" s="758"/>
      <c r="J1" s="758"/>
      <c r="K1" s="758"/>
      <c r="L1" s="758"/>
      <c r="M1" s="58"/>
      <c r="N1" s="58"/>
      <c r="O1" s="58"/>
      <c r="P1" s="58"/>
      <c r="Q1" s="58"/>
    </row>
    <row r="2" spans="1:17" ht="35.25" customHeight="1" x14ac:dyDescent="0.2">
      <c r="A2" s="787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25"/>
      <c r="N2" s="25"/>
      <c r="O2" s="25"/>
      <c r="P2" s="25"/>
      <c r="Q2" s="25"/>
    </row>
    <row r="4" spans="1:17" ht="12.75" customHeight="1" x14ac:dyDescent="0.2">
      <c r="A4" s="795" t="s">
        <v>159</v>
      </c>
      <c r="B4" s="795"/>
      <c r="C4" s="795"/>
      <c r="D4" s="795"/>
      <c r="E4" s="795"/>
      <c r="F4" s="795"/>
      <c r="G4" s="795"/>
      <c r="H4" s="795"/>
      <c r="I4" s="795"/>
      <c r="J4" s="795"/>
      <c r="K4" s="795"/>
      <c r="L4" s="795"/>
      <c r="M4" s="289"/>
      <c r="N4" s="289"/>
      <c r="O4" s="289"/>
      <c r="P4" s="289"/>
      <c r="Q4" s="289"/>
    </row>
    <row r="5" spans="1:17" x14ac:dyDescent="0.2">
      <c r="A5" s="783" t="s">
        <v>160</v>
      </c>
      <c r="B5" s="783"/>
      <c r="C5" s="783"/>
      <c r="D5" s="783"/>
      <c r="E5" s="783"/>
      <c r="F5" s="783"/>
      <c r="G5" s="154">
        <v>1</v>
      </c>
      <c r="J5" s="68"/>
      <c r="K5" s="290"/>
    </row>
    <row r="6" spans="1:17" x14ac:dyDescent="0.2">
      <c r="A6" s="783" t="s">
        <v>161</v>
      </c>
      <c r="B6" s="783"/>
      <c r="C6" s="783"/>
      <c r="D6" s="783"/>
      <c r="E6" s="783"/>
      <c r="F6" s="783"/>
      <c r="G6" s="154"/>
      <c r="J6" s="68"/>
      <c r="K6" s="290"/>
    </row>
    <row r="7" spans="1:17" ht="15" customHeight="1" x14ac:dyDescent="0.2">
      <c r="A7" s="783" t="s">
        <v>162</v>
      </c>
      <c r="B7" s="783"/>
      <c r="C7" s="783"/>
      <c r="D7" s="783"/>
      <c r="E7" s="783"/>
      <c r="F7" s="783"/>
      <c r="G7" s="154"/>
      <c r="H7" s="796" t="s">
        <v>163</v>
      </c>
      <c r="I7" s="777"/>
      <c r="J7" s="68"/>
      <c r="K7" s="68"/>
    </row>
    <row r="9" spans="1:17" s="292" customFormat="1" ht="21" customHeight="1" x14ac:dyDescent="0.25">
      <c r="A9" s="791" t="s">
        <v>164</v>
      </c>
      <c r="B9" s="792" t="s">
        <v>165</v>
      </c>
      <c r="C9" s="792"/>
      <c r="D9" s="792"/>
      <c r="E9" s="792"/>
      <c r="F9" s="792"/>
      <c r="G9" s="792"/>
      <c r="H9" s="792"/>
      <c r="I9" s="792"/>
      <c r="J9" s="291"/>
      <c r="K9" s="291"/>
      <c r="L9" s="291"/>
      <c r="M9" s="291"/>
      <c r="N9" s="291"/>
      <c r="O9" s="291"/>
      <c r="P9" s="291"/>
      <c r="Q9" s="291"/>
    </row>
    <row r="10" spans="1:17" s="292" customFormat="1" ht="31.5" customHeight="1" x14ac:dyDescent="0.25">
      <c r="A10" s="791"/>
      <c r="B10" s="793" t="s">
        <v>166</v>
      </c>
      <c r="C10" s="794"/>
      <c r="D10" s="793" t="s">
        <v>167</v>
      </c>
      <c r="E10" s="794"/>
      <c r="F10" s="793" t="s">
        <v>168</v>
      </c>
      <c r="G10" s="794"/>
      <c r="H10" s="793" t="s">
        <v>95</v>
      </c>
      <c r="I10" s="794"/>
      <c r="J10" s="291"/>
      <c r="K10" s="291"/>
      <c r="L10" s="291"/>
      <c r="M10" s="291"/>
      <c r="N10" s="291"/>
      <c r="O10" s="291"/>
      <c r="P10" s="291"/>
      <c r="Q10" s="291"/>
    </row>
    <row r="11" spans="1:17" x14ac:dyDescent="0.2">
      <c r="A11" s="62">
        <v>1</v>
      </c>
      <c r="B11" s="152"/>
      <c r="C11" s="152"/>
      <c r="D11" s="152"/>
      <c r="E11" s="152"/>
      <c r="F11" s="152"/>
      <c r="G11" s="152"/>
      <c r="H11" s="233">
        <f>F11+D11+B11</f>
        <v>0</v>
      </c>
      <c r="I11" s="233">
        <f>G11+E11+C11</f>
        <v>0</v>
      </c>
    </row>
    <row r="12" spans="1:17" x14ac:dyDescent="0.2">
      <c r="A12" s="62">
        <v>2</v>
      </c>
      <c r="B12" s="152"/>
      <c r="C12" s="152"/>
      <c r="D12" s="152"/>
      <c r="E12" s="152"/>
      <c r="F12" s="152"/>
      <c r="G12" s="152"/>
      <c r="H12" s="233">
        <f t="shared" ref="H12:H21" si="0">F12+D12+B12</f>
        <v>0</v>
      </c>
      <c r="I12" s="233">
        <f t="shared" ref="I12:I21" si="1">G12+E12+C12</f>
        <v>0</v>
      </c>
    </row>
    <row r="13" spans="1:17" x14ac:dyDescent="0.2">
      <c r="A13" s="62">
        <v>3</v>
      </c>
      <c r="B13" s="152"/>
      <c r="C13" s="152"/>
      <c r="D13" s="152"/>
      <c r="E13" s="152"/>
      <c r="F13" s="152"/>
      <c r="G13" s="152"/>
      <c r="H13" s="233">
        <f t="shared" si="0"/>
        <v>0</v>
      </c>
      <c r="I13" s="233">
        <f t="shared" si="1"/>
        <v>0</v>
      </c>
    </row>
    <row r="14" spans="1:17" x14ac:dyDescent="0.2">
      <c r="A14" s="62">
        <v>4</v>
      </c>
      <c r="B14" s="152"/>
      <c r="C14" s="152"/>
      <c r="D14" s="152"/>
      <c r="E14" s="152"/>
      <c r="F14" s="152"/>
      <c r="G14" s="152"/>
      <c r="H14" s="233">
        <f t="shared" si="0"/>
        <v>0</v>
      </c>
      <c r="I14" s="233">
        <f t="shared" si="1"/>
        <v>0</v>
      </c>
    </row>
    <row r="15" spans="1:17" x14ac:dyDescent="0.2">
      <c r="A15" s="62">
        <v>5</v>
      </c>
      <c r="B15" s="153"/>
      <c r="C15" s="153"/>
      <c r="D15" s="152"/>
      <c r="E15" s="152"/>
      <c r="F15" s="152"/>
      <c r="G15" s="152"/>
      <c r="H15" s="233">
        <f t="shared" si="0"/>
        <v>0</v>
      </c>
      <c r="I15" s="233">
        <f t="shared" si="1"/>
        <v>0</v>
      </c>
    </row>
    <row r="16" spans="1:17" x14ac:dyDescent="0.2">
      <c r="A16" s="62">
        <v>6</v>
      </c>
      <c r="B16" s="153"/>
      <c r="C16" s="153"/>
      <c r="D16" s="152"/>
      <c r="E16" s="152"/>
      <c r="F16" s="152"/>
      <c r="G16" s="152">
        <v>1</v>
      </c>
      <c r="H16" s="233">
        <f t="shared" si="0"/>
        <v>0</v>
      </c>
      <c r="I16" s="233">
        <f t="shared" si="1"/>
        <v>1</v>
      </c>
    </row>
    <row r="17" spans="1:17" x14ac:dyDescent="0.2">
      <c r="A17" s="62">
        <v>7</v>
      </c>
      <c r="B17" s="153"/>
      <c r="C17" s="153"/>
      <c r="D17" s="152"/>
      <c r="E17" s="152"/>
      <c r="F17" s="152"/>
      <c r="G17" s="152">
        <v>1</v>
      </c>
      <c r="H17" s="233">
        <f t="shared" si="0"/>
        <v>0</v>
      </c>
      <c r="I17" s="233">
        <f t="shared" si="1"/>
        <v>1</v>
      </c>
    </row>
    <row r="18" spans="1:17" x14ac:dyDescent="0.2">
      <c r="A18" s="62">
        <v>8</v>
      </c>
      <c r="B18" s="153"/>
      <c r="C18" s="153"/>
      <c r="D18" s="152"/>
      <c r="E18" s="152"/>
      <c r="F18" s="152"/>
      <c r="G18" s="152">
        <v>1</v>
      </c>
      <c r="H18" s="233">
        <f t="shared" si="0"/>
        <v>0</v>
      </c>
      <c r="I18" s="233">
        <f t="shared" si="1"/>
        <v>1</v>
      </c>
    </row>
    <row r="19" spans="1:17" x14ac:dyDescent="0.2">
      <c r="A19" s="62">
        <v>9</v>
      </c>
      <c r="B19" s="153"/>
      <c r="C19" s="153"/>
      <c r="D19" s="152"/>
      <c r="E19" s="152"/>
      <c r="F19" s="152"/>
      <c r="G19" s="152">
        <v>2</v>
      </c>
      <c r="H19" s="233">
        <f t="shared" si="0"/>
        <v>0</v>
      </c>
      <c r="I19" s="233">
        <f t="shared" si="1"/>
        <v>2</v>
      </c>
    </row>
    <row r="20" spans="1:17" x14ac:dyDescent="0.2">
      <c r="A20" s="62">
        <v>10</v>
      </c>
      <c r="B20" s="153"/>
      <c r="C20" s="153"/>
      <c r="D20" s="153"/>
      <c r="E20" s="153"/>
      <c r="F20" s="152"/>
      <c r="G20" s="152">
        <v>1</v>
      </c>
      <c r="H20" s="233">
        <f t="shared" si="0"/>
        <v>0</v>
      </c>
      <c r="I20" s="233">
        <f t="shared" si="1"/>
        <v>1</v>
      </c>
    </row>
    <row r="21" spans="1:17" x14ac:dyDescent="0.2">
      <c r="A21" s="62">
        <v>11</v>
      </c>
      <c r="B21" s="153"/>
      <c r="C21" s="153"/>
      <c r="D21" s="153"/>
      <c r="E21" s="153"/>
      <c r="F21" s="152"/>
      <c r="G21" s="152">
        <v>2</v>
      </c>
      <c r="H21" s="233">
        <f t="shared" si="0"/>
        <v>0</v>
      </c>
      <c r="I21" s="233">
        <f t="shared" si="1"/>
        <v>2</v>
      </c>
    </row>
    <row r="23" spans="1:17" ht="28.5" customHeight="1" x14ac:dyDescent="0.2">
      <c r="A23" s="773" t="s">
        <v>169</v>
      </c>
      <c r="B23" s="773"/>
      <c r="C23" s="773"/>
      <c r="D23" s="773"/>
      <c r="E23" s="773"/>
      <c r="F23" s="773"/>
      <c r="G23" s="773"/>
      <c r="H23" s="773"/>
      <c r="I23" s="773"/>
      <c r="J23" s="773"/>
      <c r="K23" s="773"/>
      <c r="L23" s="773"/>
    </row>
    <row r="24" spans="1:17" ht="45.75" customHeight="1" x14ac:dyDescent="0.2">
      <c r="A24" s="797"/>
      <c r="B24" s="798"/>
      <c r="C24" s="798"/>
      <c r="D24" s="798"/>
      <c r="E24" s="798"/>
      <c r="F24" s="798"/>
      <c r="G24" s="798"/>
      <c r="H24" s="798"/>
      <c r="I24" s="798"/>
      <c r="J24" s="798"/>
      <c r="K24" s="798"/>
      <c r="L24" s="799"/>
    </row>
    <row r="25" spans="1:17" ht="29.25" customHeight="1" x14ac:dyDescent="0.2">
      <c r="A25" s="773" t="s">
        <v>170</v>
      </c>
      <c r="B25" s="773"/>
      <c r="C25" s="773"/>
      <c r="D25" s="773"/>
      <c r="E25" s="773"/>
      <c r="F25" s="773"/>
      <c r="G25" s="773"/>
      <c r="H25" s="773"/>
      <c r="I25" s="773"/>
      <c r="J25" s="773"/>
      <c r="K25" s="773"/>
      <c r="L25" s="773"/>
    </row>
    <row r="26" spans="1:17" ht="43.5" customHeight="1" x14ac:dyDescent="0.2">
      <c r="A26" s="797"/>
      <c r="B26" s="798"/>
      <c r="C26" s="798"/>
      <c r="D26" s="798"/>
      <c r="E26" s="798"/>
      <c r="F26" s="798"/>
      <c r="G26" s="798"/>
      <c r="H26" s="798"/>
      <c r="I26" s="798"/>
      <c r="J26" s="798"/>
      <c r="K26" s="798"/>
      <c r="L26" s="799"/>
    </row>
    <row r="27" spans="1:17" ht="29.25" customHeight="1" x14ac:dyDescent="0.2">
      <c r="A27" s="773" t="s">
        <v>171</v>
      </c>
      <c r="B27" s="773"/>
      <c r="C27" s="773"/>
      <c r="D27" s="773"/>
      <c r="E27" s="773"/>
      <c r="F27" s="773"/>
      <c r="G27" s="773"/>
      <c r="H27" s="773"/>
      <c r="I27" s="773"/>
      <c r="J27" s="773"/>
      <c r="K27" s="773"/>
      <c r="L27" s="773"/>
    </row>
    <row r="28" spans="1:17" ht="48" customHeight="1" x14ac:dyDescent="0.2">
      <c r="A28" s="801"/>
      <c r="B28" s="802"/>
      <c r="C28" s="802"/>
      <c r="D28" s="802"/>
      <c r="E28" s="802"/>
      <c r="F28" s="802"/>
      <c r="G28" s="802"/>
      <c r="H28" s="802"/>
      <c r="I28" s="802"/>
      <c r="J28" s="802"/>
      <c r="K28" s="802"/>
      <c r="L28" s="803"/>
    </row>
    <row r="30" spans="1:17" x14ac:dyDescent="0.2">
      <c r="A30" s="284"/>
    </row>
    <row r="31" spans="1:17" ht="30.75" customHeight="1" x14ac:dyDescent="0.2">
      <c r="A31" s="800" t="s">
        <v>174</v>
      </c>
      <c r="B31" s="800"/>
      <c r="C31" s="800"/>
      <c r="D31" s="800"/>
      <c r="E31" s="800"/>
      <c r="F31" s="800"/>
      <c r="G31" s="800"/>
      <c r="H31" s="800"/>
      <c r="I31" s="800"/>
      <c r="J31" s="800"/>
      <c r="K31" s="800"/>
      <c r="L31" s="800"/>
    </row>
    <row r="32" spans="1:17" s="178" customFormat="1" ht="20.25" customHeight="1" x14ac:dyDescent="0.25">
      <c r="A32" s="791" t="s">
        <v>164</v>
      </c>
      <c r="B32" s="792" t="s">
        <v>172</v>
      </c>
      <c r="C32" s="792"/>
      <c r="D32" s="792"/>
      <c r="E32" s="792"/>
      <c r="F32" s="792"/>
      <c r="G32" s="792"/>
      <c r="H32" s="792"/>
      <c r="I32" s="792"/>
      <c r="J32" s="293"/>
      <c r="K32" s="293"/>
      <c r="L32" s="293"/>
      <c r="M32" s="293"/>
      <c r="N32" s="293"/>
      <c r="O32" s="293"/>
      <c r="P32" s="293"/>
      <c r="Q32" s="293"/>
    </row>
    <row r="33" spans="1:17" s="178" customFormat="1" ht="35.25" customHeight="1" x14ac:dyDescent="0.25">
      <c r="A33" s="791"/>
      <c r="B33" s="792" t="s">
        <v>166</v>
      </c>
      <c r="C33" s="792"/>
      <c r="D33" s="792" t="s">
        <v>167</v>
      </c>
      <c r="E33" s="792"/>
      <c r="F33" s="792" t="s">
        <v>168</v>
      </c>
      <c r="G33" s="792"/>
      <c r="H33" s="792" t="s">
        <v>95</v>
      </c>
      <c r="I33" s="792"/>
      <c r="J33" s="293"/>
      <c r="K33" s="293"/>
      <c r="L33" s="293"/>
      <c r="M33" s="293"/>
      <c r="N33" s="293"/>
      <c r="O33" s="293"/>
      <c r="P33" s="293"/>
      <c r="Q33" s="293"/>
    </row>
    <row r="34" spans="1:17" x14ac:dyDescent="0.2">
      <c r="A34" s="62">
        <v>3</v>
      </c>
      <c r="B34" s="152"/>
      <c r="C34" s="154"/>
      <c r="D34" s="152"/>
      <c r="E34" s="154"/>
      <c r="F34" s="152"/>
      <c r="G34" s="154"/>
      <c r="H34" s="233">
        <f>F34+D34+B34</f>
        <v>0</v>
      </c>
      <c r="I34" s="233">
        <f t="shared" ref="I34:I35" si="2">G34+E34+C34</f>
        <v>0</v>
      </c>
    </row>
    <row r="35" spans="1:17" x14ac:dyDescent="0.2">
      <c r="A35" s="62">
        <v>4</v>
      </c>
      <c r="B35" s="152"/>
      <c r="C35" s="154"/>
      <c r="D35" s="152"/>
      <c r="E35" s="154"/>
      <c r="F35" s="152"/>
      <c r="G35" s="154"/>
      <c r="H35" s="233">
        <f t="shared" ref="H35" si="3">F35+D35+B35</f>
        <v>0</v>
      </c>
      <c r="I35" s="233">
        <f t="shared" si="2"/>
        <v>0</v>
      </c>
    </row>
    <row r="36" spans="1:17" x14ac:dyDescent="0.2">
      <c r="A36" s="62" t="s">
        <v>173</v>
      </c>
      <c r="B36" s="62">
        <f>B35+B34</f>
        <v>0</v>
      </c>
      <c r="C36" s="62">
        <f t="shared" ref="C36:I36" si="4">C35+C34</f>
        <v>0</v>
      </c>
      <c r="D36" s="62">
        <f t="shared" si="4"/>
        <v>0</v>
      </c>
      <c r="E36" s="62">
        <f t="shared" si="4"/>
        <v>0</v>
      </c>
      <c r="F36" s="62">
        <f t="shared" si="4"/>
        <v>0</v>
      </c>
      <c r="G36" s="62">
        <f t="shared" si="4"/>
        <v>0</v>
      </c>
      <c r="H36" s="62">
        <f t="shared" si="4"/>
        <v>0</v>
      </c>
      <c r="I36" s="62">
        <f t="shared" si="4"/>
        <v>0</v>
      </c>
    </row>
    <row r="37" spans="1:17" x14ac:dyDescent="0.2">
      <c r="A37" s="284"/>
    </row>
    <row r="38" spans="1:17" x14ac:dyDescent="0.2">
      <c r="A38" s="284"/>
    </row>
    <row r="41" spans="1:17" s="627" customFormat="1" ht="16.5" x14ac:dyDescent="0.3">
      <c r="A41" s="625"/>
      <c r="B41" s="626"/>
      <c r="C41" s="626"/>
      <c r="D41" s="626"/>
      <c r="E41" s="626"/>
      <c r="F41" s="626"/>
      <c r="G41" s="626"/>
      <c r="H41" s="626"/>
      <c r="I41" s="626"/>
      <c r="J41" s="626"/>
      <c r="K41" s="626"/>
      <c r="L41" s="626"/>
      <c r="M41" s="626"/>
      <c r="N41" s="626"/>
      <c r="O41" s="626"/>
      <c r="P41" s="626"/>
      <c r="Q41" s="626"/>
    </row>
    <row r="42" spans="1:17" s="627" customFormat="1" ht="16.5" x14ac:dyDescent="0.3">
      <c r="A42" s="625"/>
      <c r="B42" s="626"/>
      <c r="C42" s="626"/>
      <c r="D42" s="626"/>
      <c r="E42" s="626"/>
      <c r="F42" s="626"/>
      <c r="G42" s="626"/>
      <c r="H42" s="626"/>
      <c r="I42" s="626"/>
      <c r="J42" s="626"/>
      <c r="K42" s="626"/>
      <c r="L42" s="626"/>
      <c r="M42" s="626"/>
      <c r="N42" s="626"/>
      <c r="O42" s="626"/>
      <c r="P42" s="626"/>
      <c r="Q42" s="626"/>
    </row>
    <row r="43" spans="1:17" s="627" customFormat="1" ht="16.5" x14ac:dyDescent="0.3">
      <c r="A43" s="625"/>
      <c r="B43" s="626"/>
      <c r="C43" s="626"/>
      <c r="D43" s="626"/>
      <c r="E43" s="626"/>
      <c r="F43" s="626"/>
      <c r="G43" s="626"/>
      <c r="H43" s="626"/>
      <c r="I43" s="626"/>
      <c r="J43" s="626"/>
      <c r="K43" s="626"/>
      <c r="L43" s="626"/>
      <c r="M43" s="626"/>
      <c r="N43" s="626"/>
      <c r="O43" s="626"/>
      <c r="P43" s="626"/>
      <c r="Q43" s="626"/>
    </row>
    <row r="44" spans="1:17" s="627" customFormat="1" ht="16.5" x14ac:dyDescent="0.3">
      <c r="A44" s="625"/>
      <c r="B44" s="626"/>
      <c r="C44" s="626"/>
      <c r="D44" s="626"/>
      <c r="E44" s="626"/>
      <c r="F44" s="626"/>
      <c r="G44" s="626"/>
      <c r="H44" s="626"/>
      <c r="I44" s="626"/>
      <c r="J44" s="626"/>
      <c r="K44" s="626"/>
      <c r="L44" s="626"/>
      <c r="M44" s="626"/>
      <c r="N44" s="626"/>
      <c r="O44" s="626"/>
      <c r="P44" s="626"/>
      <c r="Q44" s="626"/>
    </row>
    <row r="45" spans="1:17" s="627" customFormat="1" ht="16.5" x14ac:dyDescent="0.3">
      <c r="A45" s="625"/>
      <c r="B45" s="626"/>
      <c r="C45" s="626"/>
      <c r="D45" s="626"/>
      <c r="E45" s="626"/>
      <c r="F45" s="626"/>
      <c r="G45" s="626"/>
      <c r="H45" s="626"/>
      <c r="I45" s="626"/>
      <c r="J45" s="626"/>
      <c r="K45" s="626"/>
      <c r="L45" s="626"/>
      <c r="M45" s="626"/>
      <c r="N45" s="626"/>
      <c r="O45" s="626"/>
      <c r="P45" s="626"/>
      <c r="Q45" s="626"/>
    </row>
    <row r="46" spans="1:17" s="627" customFormat="1" ht="16.5" x14ac:dyDescent="0.3">
      <c r="A46" s="730" t="s">
        <v>441</v>
      </c>
      <c r="B46" s="730"/>
      <c r="C46" s="730"/>
      <c r="D46" s="730"/>
      <c r="E46" s="730"/>
      <c r="F46" s="730"/>
      <c r="G46" s="730"/>
      <c r="H46" s="730"/>
      <c r="I46" s="730"/>
      <c r="J46" s="730"/>
      <c r="K46" s="626"/>
      <c r="L46" s="626"/>
      <c r="M46" s="626"/>
      <c r="N46" s="626"/>
      <c r="O46" s="626"/>
      <c r="P46" s="626"/>
      <c r="Q46" s="626"/>
    </row>
    <row r="47" spans="1:17" s="627" customFormat="1" ht="16.5" x14ac:dyDescent="0.3">
      <c r="A47" s="730"/>
      <c r="B47" s="730"/>
      <c r="C47" s="730"/>
      <c r="D47" s="730"/>
      <c r="E47" s="730"/>
      <c r="F47" s="730"/>
      <c r="G47" s="730"/>
      <c r="H47" s="730"/>
      <c r="I47" s="730"/>
      <c r="J47" s="730"/>
      <c r="K47" s="626"/>
      <c r="L47" s="626"/>
      <c r="M47" s="626"/>
      <c r="N47" s="626"/>
      <c r="O47" s="626"/>
      <c r="P47" s="626"/>
      <c r="Q47" s="626"/>
    </row>
    <row r="48" spans="1:17" s="627" customFormat="1" ht="16.5" x14ac:dyDescent="0.3">
      <c r="A48" s="730"/>
      <c r="B48" s="730"/>
      <c r="C48" s="730"/>
      <c r="D48" s="730"/>
      <c r="E48" s="730"/>
      <c r="F48" s="730"/>
      <c r="G48" s="730"/>
      <c r="H48" s="730"/>
      <c r="I48" s="730"/>
      <c r="J48" s="730"/>
      <c r="K48" s="626"/>
      <c r="L48" s="626"/>
      <c r="M48" s="626"/>
      <c r="N48" s="626"/>
      <c r="O48" s="626"/>
      <c r="P48" s="626"/>
      <c r="Q48" s="626"/>
    </row>
    <row r="49" spans="1:10" x14ac:dyDescent="0.2">
      <c r="A49" s="730"/>
      <c r="B49" s="730"/>
      <c r="C49" s="730"/>
      <c r="D49" s="730"/>
      <c r="E49" s="730"/>
      <c r="F49" s="730"/>
      <c r="G49" s="730"/>
      <c r="H49" s="730"/>
      <c r="I49" s="730"/>
      <c r="J49" s="730"/>
    </row>
    <row r="50" spans="1:10" x14ac:dyDescent="0.2">
      <c r="B50" s="468"/>
      <c r="C50" s="468"/>
      <c r="D50" s="468"/>
      <c r="E50" s="468"/>
      <c r="F50" s="468"/>
      <c r="G50" s="468"/>
      <c r="H50" s="468"/>
      <c r="I50" s="468"/>
      <c r="J50" s="468"/>
    </row>
    <row r="51" spans="1:10" x14ac:dyDescent="0.2">
      <c r="B51" s="468"/>
      <c r="C51" s="468"/>
      <c r="D51" s="468"/>
      <c r="E51" s="468"/>
      <c r="F51" s="468"/>
      <c r="G51" s="468"/>
      <c r="H51" s="468"/>
      <c r="I51" s="468"/>
      <c r="J51" s="468"/>
    </row>
  </sheetData>
  <mergeCells count="27">
    <mergeCell ref="A46:J49"/>
    <mergeCell ref="H7:I7"/>
    <mergeCell ref="F33:G33"/>
    <mergeCell ref="H33:I33"/>
    <mergeCell ref="B32:I32"/>
    <mergeCell ref="B33:C33"/>
    <mergeCell ref="D33:E33"/>
    <mergeCell ref="A25:L25"/>
    <mergeCell ref="A27:L27"/>
    <mergeCell ref="A24:L24"/>
    <mergeCell ref="A26:L26"/>
    <mergeCell ref="A32:A33"/>
    <mergeCell ref="A31:L31"/>
    <mergeCell ref="A28:L28"/>
    <mergeCell ref="A23:L23"/>
    <mergeCell ref="A2:L2"/>
    <mergeCell ref="A1:L1"/>
    <mergeCell ref="A9:A10"/>
    <mergeCell ref="B9:I9"/>
    <mergeCell ref="B10:C10"/>
    <mergeCell ref="D10:E10"/>
    <mergeCell ref="F10:G10"/>
    <mergeCell ref="H10:I10"/>
    <mergeCell ref="A5:F5"/>
    <mergeCell ref="A6:F6"/>
    <mergeCell ref="A7:F7"/>
    <mergeCell ref="A4:L4"/>
  </mergeCells>
  <pageMargins left="0.59055118110236227" right="0.39370078740157483" top="0.59055118110236227" bottom="0.39370078740157483" header="0" footer="0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WhiteSpace="0" zoomScaleNormal="100" workbookViewId="0">
      <selection activeCell="B19" sqref="B19"/>
    </sheetView>
  </sheetViews>
  <sheetFormatPr defaultColWidth="9.140625" defaultRowHeight="12.75" x14ac:dyDescent="0.2"/>
  <cols>
    <col min="1" max="1" width="45.7109375" style="7" customWidth="1"/>
    <col min="2" max="8" width="7.28515625" style="7" customWidth="1"/>
    <col min="9" max="14" width="9.140625" style="7"/>
    <col min="15" max="16384" width="9.140625" style="103"/>
  </cols>
  <sheetData>
    <row r="1" spans="1:14" ht="15.75" x14ac:dyDescent="0.2">
      <c r="A1" s="758" t="s">
        <v>175</v>
      </c>
      <c r="B1" s="758"/>
      <c r="C1" s="758"/>
      <c r="D1" s="758"/>
      <c r="E1" s="758"/>
      <c r="F1" s="758"/>
      <c r="G1" s="758"/>
      <c r="H1" s="758"/>
      <c r="I1" s="58"/>
      <c r="J1" s="58"/>
      <c r="K1" s="58"/>
      <c r="L1" s="58"/>
    </row>
    <row r="2" spans="1:14" ht="27.75" customHeight="1" x14ac:dyDescent="0.2">
      <c r="A2" s="787" t="s">
        <v>176</v>
      </c>
      <c r="B2" s="787"/>
      <c r="C2" s="787"/>
      <c r="D2" s="787"/>
      <c r="E2" s="787"/>
      <c r="F2" s="787"/>
      <c r="G2" s="787"/>
      <c r="H2" s="787"/>
      <c r="I2" s="25"/>
      <c r="J2" s="25"/>
      <c r="K2" s="25"/>
      <c r="L2" s="25"/>
    </row>
    <row r="3" spans="1:14" x14ac:dyDescent="0.2">
      <c r="A3" s="13"/>
    </row>
    <row r="4" spans="1:14" ht="30" customHeight="1" x14ac:dyDescent="0.2">
      <c r="A4" s="783" t="s">
        <v>190</v>
      </c>
      <c r="B4" s="783"/>
      <c r="C4" s="783"/>
      <c r="D4" s="783"/>
      <c r="E4" s="783"/>
      <c r="F4" s="783"/>
      <c r="G4" s="783"/>
      <c r="H4" s="665">
        <v>1</v>
      </c>
      <c r="I4" s="68"/>
    </row>
    <row r="5" spans="1:14" x14ac:dyDescent="0.2">
      <c r="A5" s="67" t="s">
        <v>163</v>
      </c>
      <c r="B5" s="67"/>
      <c r="C5" s="67"/>
      <c r="D5" s="67"/>
      <c r="E5" s="67"/>
      <c r="F5" s="67"/>
      <c r="G5" s="67"/>
      <c r="H5" s="67"/>
      <c r="I5" s="67"/>
    </row>
    <row r="6" spans="1:14" x14ac:dyDescent="0.2">
      <c r="A6" s="67" t="s">
        <v>191</v>
      </c>
      <c r="B6" s="37">
        <v>1</v>
      </c>
      <c r="C6" s="67"/>
      <c r="D6" s="67"/>
      <c r="E6" s="67"/>
      <c r="F6" s="67"/>
      <c r="G6" s="67"/>
      <c r="H6" s="67"/>
      <c r="I6" s="67"/>
    </row>
    <row r="7" spans="1:14" x14ac:dyDescent="0.2">
      <c r="A7" s="67" t="s">
        <v>192</v>
      </c>
      <c r="B7" s="37"/>
      <c r="C7" s="67"/>
      <c r="D7" s="67"/>
      <c r="E7" s="67"/>
      <c r="F7" s="67"/>
      <c r="G7" s="67"/>
      <c r="H7" s="67"/>
      <c r="I7" s="67"/>
    </row>
    <row r="8" spans="1:14" x14ac:dyDescent="0.2">
      <c r="A8" s="67" t="s">
        <v>193</v>
      </c>
      <c r="B8" s="37"/>
      <c r="C8" s="67"/>
      <c r="D8" s="67"/>
      <c r="E8" s="67"/>
      <c r="F8" s="67"/>
      <c r="G8" s="67"/>
      <c r="H8" s="67"/>
      <c r="I8" s="67"/>
    </row>
    <row r="9" spans="1:14" x14ac:dyDescent="0.2">
      <c r="A9" s="67" t="s">
        <v>194</v>
      </c>
      <c r="B9" s="37"/>
      <c r="C9" s="67"/>
      <c r="D9" s="67"/>
      <c r="E9" s="67"/>
      <c r="F9" s="67"/>
      <c r="G9" s="67"/>
      <c r="H9" s="67"/>
      <c r="I9" s="67"/>
    </row>
    <row r="10" spans="1:14" x14ac:dyDescent="0.2">
      <c r="A10" s="67"/>
      <c r="B10" s="67"/>
      <c r="C10" s="67"/>
      <c r="D10" s="67"/>
      <c r="E10" s="67"/>
      <c r="F10" s="67"/>
      <c r="G10" s="67"/>
      <c r="H10" s="67"/>
      <c r="I10" s="67"/>
    </row>
    <row r="11" spans="1:14" ht="29.25" customHeight="1" x14ac:dyDescent="0.2">
      <c r="A11" s="783" t="s">
        <v>195</v>
      </c>
      <c r="B11" s="783"/>
      <c r="C11" s="783"/>
      <c r="D11" s="783"/>
      <c r="E11" s="37"/>
      <c r="F11" s="67"/>
      <c r="G11" s="67"/>
      <c r="H11" s="67"/>
      <c r="I11" s="67"/>
    </row>
    <row r="12" spans="1:14" x14ac:dyDescent="0.2">
      <c r="A12" s="13"/>
    </row>
    <row r="13" spans="1:14" x14ac:dyDescent="0.2">
      <c r="A13" s="13"/>
    </row>
    <row r="14" spans="1:14" x14ac:dyDescent="0.2">
      <c r="A14" s="807" t="s">
        <v>177</v>
      </c>
      <c r="B14" s="807"/>
      <c r="C14" s="807"/>
      <c r="D14" s="807"/>
      <c r="E14" s="807"/>
      <c r="F14" s="807"/>
      <c r="G14" s="807"/>
      <c r="H14" s="807"/>
      <c r="I14" s="63"/>
    </row>
    <row r="15" spans="1:14" x14ac:dyDescent="0.2">
      <c r="A15" s="808" t="s">
        <v>178</v>
      </c>
      <c r="B15" s="808"/>
      <c r="C15" s="808"/>
      <c r="D15" s="808"/>
      <c r="E15" s="808"/>
      <c r="F15" s="808"/>
      <c r="G15" s="808"/>
      <c r="H15" s="808"/>
      <c r="I15" s="63"/>
    </row>
    <row r="16" spans="1:14" s="286" customFormat="1" x14ac:dyDescent="0.25">
      <c r="A16" s="792" t="s">
        <v>542</v>
      </c>
      <c r="B16" s="792" t="s">
        <v>179</v>
      </c>
      <c r="C16" s="792"/>
      <c r="D16" s="792"/>
      <c r="E16" s="792"/>
      <c r="F16" s="792"/>
      <c r="G16" s="792"/>
      <c r="H16" s="792"/>
      <c r="I16" s="61"/>
      <c r="J16" s="61"/>
      <c r="K16" s="61"/>
      <c r="L16" s="61"/>
      <c r="M16" s="61"/>
      <c r="N16" s="61"/>
    </row>
    <row r="17" spans="1:14" s="286" customFormat="1" x14ac:dyDescent="0.25">
      <c r="A17" s="792"/>
      <c r="B17" s="792"/>
      <c r="C17" s="792"/>
      <c r="D17" s="792"/>
      <c r="E17" s="792"/>
      <c r="F17" s="792"/>
      <c r="G17" s="792"/>
      <c r="H17" s="792"/>
      <c r="I17" s="61"/>
      <c r="J17" s="61"/>
      <c r="K17" s="61"/>
      <c r="L17" s="61"/>
      <c r="M17" s="61"/>
      <c r="N17" s="61"/>
    </row>
    <row r="18" spans="1:14" s="286" customFormat="1" x14ac:dyDescent="0.25">
      <c r="A18" s="792"/>
      <c r="B18" s="232" t="s">
        <v>180</v>
      </c>
      <c r="C18" s="232" t="s">
        <v>181</v>
      </c>
      <c r="D18" s="232" t="s">
        <v>183</v>
      </c>
      <c r="E18" s="232" t="s">
        <v>187</v>
      </c>
      <c r="F18" s="232" t="s">
        <v>337</v>
      </c>
      <c r="G18" s="232" t="s">
        <v>182</v>
      </c>
      <c r="H18" s="232" t="s">
        <v>530</v>
      </c>
      <c r="I18" s="61"/>
      <c r="J18" s="61"/>
      <c r="K18" s="61"/>
      <c r="L18" s="61"/>
      <c r="M18" s="61"/>
      <c r="N18" s="61"/>
    </row>
    <row r="19" spans="1:14" x14ac:dyDescent="0.2">
      <c r="A19" s="66" t="s">
        <v>540</v>
      </c>
      <c r="B19" s="657">
        <v>1</v>
      </c>
      <c r="C19" s="657"/>
      <c r="D19" s="657"/>
      <c r="E19" s="657"/>
      <c r="F19" s="657"/>
      <c r="G19" s="658">
        <f>SUM(B19:F19)</f>
        <v>1</v>
      </c>
      <c r="H19" s="657"/>
    </row>
    <row r="20" spans="1:14" ht="25.5" x14ac:dyDescent="0.2">
      <c r="A20" s="66" t="s">
        <v>544</v>
      </c>
      <c r="B20" s="666"/>
      <c r="C20" s="666"/>
      <c r="D20" s="666"/>
      <c r="E20" s="666"/>
      <c r="F20" s="666"/>
      <c r="G20" s="658">
        <f t="shared" ref="G20:G21" si="0">SUM(B20:F20)</f>
        <v>0</v>
      </c>
      <c r="H20" s="666"/>
    </row>
    <row r="21" spans="1:14" x14ac:dyDescent="0.2">
      <c r="A21" s="66" t="s">
        <v>184</v>
      </c>
      <c r="B21" s="666"/>
      <c r="C21" s="666"/>
      <c r="D21" s="666"/>
      <c r="E21" s="666"/>
      <c r="F21" s="666"/>
      <c r="G21" s="658">
        <f t="shared" si="0"/>
        <v>0</v>
      </c>
      <c r="H21" s="666"/>
    </row>
    <row r="22" spans="1:14" x14ac:dyDescent="0.2">
      <c r="A22" s="66"/>
      <c r="B22" s="804" t="s">
        <v>189</v>
      </c>
      <c r="C22" s="805"/>
      <c r="D22" s="805"/>
      <c r="E22" s="805"/>
      <c r="F22" s="805"/>
      <c r="G22" s="805"/>
      <c r="H22" s="806"/>
    </row>
    <row r="23" spans="1:14" x14ac:dyDescent="0.2">
      <c r="A23" s="66"/>
      <c r="B23" s="810" t="s">
        <v>188</v>
      </c>
      <c r="C23" s="810"/>
      <c r="D23" s="810"/>
      <c r="E23" s="810"/>
      <c r="F23" s="810"/>
      <c r="G23" s="810"/>
      <c r="H23" s="810"/>
    </row>
    <row r="24" spans="1:14" x14ac:dyDescent="0.2">
      <c r="A24" s="66" t="s">
        <v>541</v>
      </c>
      <c r="B24" s="666"/>
      <c r="C24" s="666"/>
      <c r="D24" s="666"/>
      <c r="E24" s="666"/>
      <c r="F24" s="666"/>
      <c r="G24" s="658">
        <f t="shared" ref="G24:G25" si="1">SUM(B24:F24)</f>
        <v>0</v>
      </c>
      <c r="H24" s="666"/>
    </row>
    <row r="25" spans="1:14" ht="25.5" x14ac:dyDescent="0.2">
      <c r="A25" s="66" t="s">
        <v>544</v>
      </c>
      <c r="B25" s="666"/>
      <c r="C25" s="666"/>
      <c r="D25" s="666"/>
      <c r="E25" s="666"/>
      <c r="F25" s="666"/>
      <c r="G25" s="658">
        <f t="shared" si="1"/>
        <v>0</v>
      </c>
      <c r="H25" s="666"/>
    </row>
    <row r="26" spans="1:14" x14ac:dyDescent="0.2">
      <c r="A26" s="66"/>
      <c r="B26" s="810" t="s">
        <v>185</v>
      </c>
      <c r="C26" s="810"/>
      <c r="D26" s="810"/>
      <c r="E26" s="810"/>
      <c r="F26" s="810"/>
      <c r="G26" s="810"/>
      <c r="H26" s="810"/>
    </row>
    <row r="27" spans="1:14" x14ac:dyDescent="0.2">
      <c r="A27" s="66" t="s">
        <v>541</v>
      </c>
      <c r="B27" s="666"/>
      <c r="C27" s="666"/>
      <c r="D27" s="666"/>
      <c r="E27" s="666"/>
      <c r="F27" s="666"/>
      <c r="G27" s="658">
        <f t="shared" ref="G27:G28" si="2">SUM(B27:F27)</f>
        <v>0</v>
      </c>
      <c r="H27" s="666"/>
    </row>
    <row r="28" spans="1:14" ht="25.5" x14ac:dyDescent="0.2">
      <c r="A28" s="66" t="s">
        <v>544</v>
      </c>
      <c r="B28" s="666"/>
      <c r="C28" s="666"/>
      <c r="D28" s="666"/>
      <c r="E28" s="666"/>
      <c r="F28" s="666"/>
      <c r="G28" s="658">
        <f t="shared" si="2"/>
        <v>0</v>
      </c>
      <c r="H28" s="666"/>
    </row>
    <row r="29" spans="1:14" x14ac:dyDescent="0.2">
      <c r="A29" s="66"/>
      <c r="B29" s="810" t="s">
        <v>186</v>
      </c>
      <c r="C29" s="810"/>
      <c r="D29" s="810"/>
      <c r="E29" s="810"/>
      <c r="F29" s="810"/>
      <c r="G29" s="810"/>
      <c r="H29" s="810"/>
    </row>
    <row r="30" spans="1:14" x14ac:dyDescent="0.2">
      <c r="A30" s="66" t="s">
        <v>541</v>
      </c>
      <c r="B30" s="666"/>
      <c r="C30" s="666"/>
      <c r="D30" s="666"/>
      <c r="E30" s="666"/>
      <c r="F30" s="666"/>
      <c r="G30" s="658">
        <f t="shared" ref="G30:G31" si="3">SUM(B30:F30)</f>
        <v>0</v>
      </c>
      <c r="H30" s="666"/>
    </row>
    <row r="31" spans="1:14" ht="25.5" x14ac:dyDescent="0.2">
      <c r="A31" s="66" t="s">
        <v>544</v>
      </c>
      <c r="B31" s="666"/>
      <c r="C31" s="666"/>
      <c r="D31" s="666"/>
      <c r="E31" s="666"/>
      <c r="F31" s="666"/>
      <c r="G31" s="658">
        <f t="shared" si="3"/>
        <v>0</v>
      </c>
      <c r="H31" s="666"/>
    </row>
    <row r="32" spans="1:14" x14ac:dyDescent="0.2">
      <c r="A32" s="13"/>
    </row>
    <row r="33" spans="1:10" x14ac:dyDescent="0.2">
      <c r="A33" s="809" t="s">
        <v>543</v>
      </c>
      <c r="B33" s="809"/>
      <c r="C33" s="809"/>
      <c r="D33" s="809"/>
      <c r="E33" s="809"/>
      <c r="F33" s="809"/>
      <c r="G33" s="809"/>
      <c r="H33" s="809"/>
    </row>
    <row r="34" spans="1:10" x14ac:dyDescent="0.2">
      <c r="A34" s="65"/>
    </row>
    <row r="35" spans="1:10" ht="33" customHeight="1" x14ac:dyDescent="0.2">
      <c r="A35" s="730" t="s">
        <v>441</v>
      </c>
      <c r="B35" s="730"/>
      <c r="C35" s="730"/>
      <c r="D35" s="730"/>
      <c r="E35" s="730"/>
      <c r="F35" s="730"/>
      <c r="G35" s="730"/>
      <c r="H35" s="730"/>
      <c r="I35" s="588"/>
      <c r="J35" s="588"/>
    </row>
    <row r="36" spans="1:10" x14ac:dyDescent="0.2">
      <c r="A36" s="730"/>
      <c r="B36" s="730"/>
      <c r="C36" s="730"/>
      <c r="D36" s="730"/>
      <c r="E36" s="730"/>
      <c r="F36" s="730"/>
      <c r="G36" s="730"/>
      <c r="H36" s="730"/>
      <c r="I36" s="588"/>
      <c r="J36" s="588"/>
    </row>
    <row r="37" spans="1:10" x14ac:dyDescent="0.2">
      <c r="A37" s="730"/>
      <c r="B37" s="730"/>
      <c r="C37" s="730"/>
      <c r="D37" s="730"/>
      <c r="E37" s="730"/>
      <c r="F37" s="730"/>
      <c r="G37" s="730"/>
      <c r="H37" s="730"/>
      <c r="I37" s="588"/>
      <c r="J37" s="588"/>
    </row>
    <row r="38" spans="1:10" x14ac:dyDescent="0.2">
      <c r="A38" s="588"/>
      <c r="B38" s="588"/>
      <c r="C38" s="588"/>
      <c r="D38" s="588"/>
      <c r="E38" s="588"/>
      <c r="F38" s="588"/>
      <c r="G38" s="588"/>
      <c r="H38" s="588"/>
      <c r="I38" s="588"/>
      <c r="J38" s="588"/>
    </row>
  </sheetData>
  <mergeCells count="14">
    <mergeCell ref="A35:H37"/>
    <mergeCell ref="A33:H33"/>
    <mergeCell ref="B23:H23"/>
    <mergeCell ref="B26:H26"/>
    <mergeCell ref="B29:H29"/>
    <mergeCell ref="A1:H1"/>
    <mergeCell ref="A2:H2"/>
    <mergeCell ref="A4:G4"/>
    <mergeCell ref="A11:D11"/>
    <mergeCell ref="B22:H22"/>
    <mergeCell ref="A14:H14"/>
    <mergeCell ref="A15:H15"/>
    <mergeCell ref="A16:A18"/>
    <mergeCell ref="B16:H17"/>
  </mergeCells>
  <pageMargins left="0.59055118110236227" right="0.39370078740157483" top="0.39370078740157483" bottom="0.39370078740157483" header="0" footer="0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opLeftCell="A7" zoomScaleNormal="100" workbookViewId="0">
      <selection activeCell="J16" sqref="J16"/>
    </sheetView>
  </sheetViews>
  <sheetFormatPr defaultColWidth="9.140625" defaultRowHeight="12.75" x14ac:dyDescent="0.2"/>
  <cols>
    <col min="1" max="1" width="32" style="7" customWidth="1"/>
    <col min="2" max="10" width="7.28515625" style="7" customWidth="1"/>
    <col min="11" max="17" width="9.140625" style="7"/>
    <col min="18" max="16384" width="9.140625" style="103"/>
  </cols>
  <sheetData>
    <row r="1" spans="1:17" ht="32.25" customHeight="1" x14ac:dyDescent="0.2">
      <c r="A1" s="758" t="s">
        <v>196</v>
      </c>
      <c r="B1" s="758"/>
      <c r="C1" s="758"/>
      <c r="D1" s="758"/>
      <c r="E1" s="758"/>
      <c r="F1" s="758"/>
      <c r="G1" s="758"/>
      <c r="H1" s="758"/>
      <c r="I1" s="758"/>
      <c r="J1" s="758"/>
    </row>
    <row r="2" spans="1:17" ht="24.75" customHeight="1" x14ac:dyDescent="0.2">
      <c r="A2" s="787" t="s">
        <v>197</v>
      </c>
      <c r="B2" s="787"/>
      <c r="C2" s="787"/>
      <c r="D2" s="787"/>
      <c r="E2" s="787"/>
      <c r="F2" s="787"/>
      <c r="G2" s="787"/>
      <c r="H2" s="787"/>
      <c r="I2" s="787"/>
      <c r="J2" s="787"/>
    </row>
    <row r="3" spans="1:17" x14ac:dyDescent="0.2">
      <c r="A3" s="13"/>
    </row>
    <row r="4" spans="1:17" x14ac:dyDescent="0.2">
      <c r="A4" s="13"/>
    </row>
    <row r="5" spans="1:17" ht="16.5" x14ac:dyDescent="0.2">
      <c r="A5" s="811" t="s">
        <v>198</v>
      </c>
      <c r="B5" s="811"/>
      <c r="C5" s="811"/>
      <c r="D5" s="811"/>
      <c r="E5" s="811"/>
      <c r="F5" s="811"/>
      <c r="G5" s="811"/>
      <c r="H5" s="811"/>
      <c r="I5" s="811"/>
      <c r="J5" s="811"/>
    </row>
    <row r="6" spans="1:17" ht="24.75" customHeight="1" x14ac:dyDescent="0.2">
      <c r="A6" s="783" t="s">
        <v>546</v>
      </c>
      <c r="B6" s="783"/>
      <c r="C6" s="783"/>
      <c r="D6" s="783"/>
      <c r="E6" s="783"/>
      <c r="F6" s="783"/>
      <c r="G6" s="783"/>
      <c r="H6" s="783"/>
      <c r="I6" s="783"/>
      <c r="J6" s="783"/>
    </row>
    <row r="7" spans="1:17" x14ac:dyDescent="0.2">
      <c r="A7" s="783" t="s">
        <v>395</v>
      </c>
      <c r="B7" s="783"/>
      <c r="C7" s="783"/>
      <c r="D7" s="783"/>
      <c r="E7" s="783"/>
      <c r="F7" s="783"/>
      <c r="G7" s="783"/>
      <c r="H7" s="783"/>
      <c r="I7" s="234"/>
      <c r="J7" s="234"/>
    </row>
    <row r="8" spans="1:17" x14ac:dyDescent="0.2">
      <c r="A8" s="783"/>
      <c r="B8" s="783"/>
      <c r="C8" s="783"/>
      <c r="D8" s="783"/>
      <c r="E8" s="783"/>
      <c r="F8" s="783"/>
      <c r="G8" s="783"/>
      <c r="H8" s="783"/>
      <c r="I8" s="67"/>
      <c r="J8" s="67"/>
    </row>
    <row r="9" spans="1:17" x14ac:dyDescent="0.2">
      <c r="A9" s="13"/>
    </row>
    <row r="10" spans="1:17" s="287" customFormat="1" ht="34.5" customHeight="1" x14ac:dyDescent="0.25">
      <c r="A10" s="792" t="s">
        <v>199</v>
      </c>
      <c r="B10" s="792" t="s">
        <v>200</v>
      </c>
      <c r="C10" s="792" t="s">
        <v>201</v>
      </c>
      <c r="D10" s="792"/>
      <c r="E10" s="792"/>
      <c r="F10" s="792"/>
      <c r="G10" s="792"/>
      <c r="H10" s="792"/>
      <c r="I10" s="792"/>
      <c r="J10" s="792"/>
      <c r="K10" s="17"/>
      <c r="L10" s="17"/>
      <c r="M10" s="17"/>
      <c r="N10" s="17"/>
      <c r="O10" s="17"/>
      <c r="P10" s="17"/>
      <c r="Q10" s="17"/>
    </row>
    <row r="11" spans="1:17" s="287" customFormat="1" x14ac:dyDescent="0.25">
      <c r="A11" s="792"/>
      <c r="B11" s="792"/>
      <c r="C11" s="812" t="s">
        <v>202</v>
      </c>
      <c r="D11" s="812" t="s">
        <v>203</v>
      </c>
      <c r="E11" s="812" t="s">
        <v>230</v>
      </c>
      <c r="F11" s="792" t="s">
        <v>338</v>
      </c>
      <c r="G11" s="792" t="s">
        <v>529</v>
      </c>
      <c r="H11" s="792" t="s">
        <v>204</v>
      </c>
      <c r="I11" s="792"/>
      <c r="J11" s="792" t="s">
        <v>530</v>
      </c>
      <c r="K11" s="17"/>
      <c r="L11" s="17"/>
      <c r="M11" s="17"/>
      <c r="N11" s="17"/>
      <c r="O11" s="17"/>
      <c r="P11" s="17"/>
      <c r="Q11" s="17"/>
    </row>
    <row r="12" spans="1:17" s="287" customFormat="1" x14ac:dyDescent="0.25">
      <c r="A12" s="792"/>
      <c r="B12" s="792"/>
      <c r="C12" s="813"/>
      <c r="D12" s="813"/>
      <c r="E12" s="813"/>
      <c r="F12" s="792"/>
      <c r="G12" s="792"/>
      <c r="H12" s="232" t="s">
        <v>205</v>
      </c>
      <c r="I12" s="232" t="s">
        <v>206</v>
      </c>
      <c r="J12" s="792"/>
      <c r="K12" s="17"/>
      <c r="L12" s="17"/>
      <c r="M12" s="17"/>
      <c r="N12" s="17"/>
      <c r="O12" s="17"/>
      <c r="P12" s="17"/>
      <c r="Q12" s="17"/>
    </row>
    <row r="13" spans="1:17" s="287" customFormat="1" x14ac:dyDescent="0.25">
      <c r="A13" s="232">
        <v>1</v>
      </c>
      <c r="B13" s="232">
        <v>2</v>
      </c>
      <c r="C13" s="232">
        <v>3</v>
      </c>
      <c r="D13" s="232">
        <v>4</v>
      </c>
      <c r="E13" s="232">
        <v>5</v>
      </c>
      <c r="F13" s="232">
        <v>6</v>
      </c>
      <c r="G13" s="232">
        <v>7</v>
      </c>
      <c r="H13" s="232">
        <v>8</v>
      </c>
      <c r="I13" s="232">
        <v>9</v>
      </c>
      <c r="J13" s="232">
        <v>10</v>
      </c>
      <c r="K13" s="17"/>
      <c r="L13" s="17"/>
      <c r="M13" s="17"/>
      <c r="N13" s="17"/>
      <c r="O13" s="17"/>
      <c r="P13" s="17"/>
      <c r="Q13" s="17"/>
    </row>
    <row r="14" spans="1:17" x14ac:dyDescent="0.2">
      <c r="A14" s="815" t="s">
        <v>207</v>
      </c>
      <c r="B14" s="815"/>
      <c r="C14" s="815"/>
      <c r="D14" s="815"/>
      <c r="E14" s="815"/>
      <c r="F14" s="815"/>
      <c r="G14" s="815"/>
      <c r="H14" s="815"/>
      <c r="I14" s="815"/>
      <c r="J14" s="815"/>
    </row>
    <row r="15" spans="1:17" x14ac:dyDescent="0.2">
      <c r="A15" s="69" t="s">
        <v>208</v>
      </c>
      <c r="B15" s="59">
        <v>2</v>
      </c>
      <c r="C15" s="59">
        <v>2</v>
      </c>
      <c r="D15" s="59"/>
      <c r="E15" s="59"/>
      <c r="F15" s="59"/>
      <c r="G15" s="59"/>
      <c r="H15" s="233">
        <f>G15+F15+E15+D15+C15</f>
        <v>2</v>
      </c>
      <c r="I15" s="71">
        <f>H15/B15</f>
        <v>1</v>
      </c>
      <c r="J15" s="59"/>
    </row>
    <row r="16" spans="1:17" x14ac:dyDescent="0.2">
      <c r="A16" s="69" t="s">
        <v>209</v>
      </c>
      <c r="B16" s="59">
        <v>15</v>
      </c>
      <c r="C16" s="59">
        <v>16</v>
      </c>
      <c r="D16" s="59"/>
      <c r="E16" s="59"/>
      <c r="F16" s="59"/>
      <c r="G16" s="59"/>
      <c r="H16" s="233">
        <f>G16+F16+E16+D16+C16</f>
        <v>16</v>
      </c>
      <c r="I16" s="71">
        <f>H16/B16</f>
        <v>1.0666666666666667</v>
      </c>
      <c r="J16" s="59">
        <v>1</v>
      </c>
    </row>
    <row r="17" spans="1:17" s="297" customFormat="1" x14ac:dyDescent="0.2">
      <c r="A17" s="70" t="s">
        <v>210</v>
      </c>
      <c r="B17" s="74">
        <f t="shared" ref="B17:G17" si="0">B15+B16</f>
        <v>17</v>
      </c>
      <c r="C17" s="74">
        <f t="shared" si="0"/>
        <v>18</v>
      </c>
      <c r="D17" s="74">
        <f t="shared" si="0"/>
        <v>0</v>
      </c>
      <c r="E17" s="74">
        <f t="shared" si="0"/>
        <v>0</v>
      </c>
      <c r="F17" s="74">
        <f t="shared" si="0"/>
        <v>0</v>
      </c>
      <c r="G17" s="74">
        <f t="shared" si="0"/>
        <v>0</v>
      </c>
      <c r="H17" s="74">
        <f>G17+F17+E17+D17+C17</f>
        <v>18</v>
      </c>
      <c r="I17" s="75">
        <f>H17/B17</f>
        <v>1.0588235294117647</v>
      </c>
      <c r="J17" s="74">
        <f>J15+J16</f>
        <v>1</v>
      </c>
      <c r="K17" s="42"/>
      <c r="L17" s="42"/>
      <c r="M17" s="42"/>
      <c r="N17" s="42"/>
      <c r="O17" s="42"/>
      <c r="P17" s="42"/>
      <c r="Q17" s="42"/>
    </row>
    <row r="18" spans="1:17" x14ac:dyDescent="0.2">
      <c r="A18" s="815" t="s">
        <v>211</v>
      </c>
      <c r="B18" s="815"/>
      <c r="C18" s="815"/>
      <c r="D18" s="815"/>
      <c r="E18" s="815"/>
      <c r="F18" s="815"/>
      <c r="G18" s="815"/>
      <c r="H18" s="815"/>
      <c r="I18" s="815"/>
      <c r="J18" s="815"/>
    </row>
    <row r="19" spans="1:17" x14ac:dyDescent="0.2">
      <c r="A19" s="69" t="s">
        <v>208</v>
      </c>
      <c r="B19" s="152"/>
      <c r="C19" s="152"/>
      <c r="D19" s="152"/>
      <c r="E19" s="152"/>
      <c r="F19" s="152"/>
      <c r="G19" s="152"/>
      <c r="H19" s="233">
        <f t="shared" ref="H19:H34" si="1">G19+F19+E19+D19+C19</f>
        <v>0</v>
      </c>
      <c r="I19" s="71" t="e">
        <f>H19/B19</f>
        <v>#DIV/0!</v>
      </c>
      <c r="J19" s="152"/>
    </row>
    <row r="20" spans="1:17" x14ac:dyDescent="0.2">
      <c r="A20" s="69" t="s">
        <v>209</v>
      </c>
      <c r="B20" s="152"/>
      <c r="C20" s="152"/>
      <c r="D20" s="152"/>
      <c r="E20" s="152"/>
      <c r="F20" s="152"/>
      <c r="G20" s="152"/>
      <c r="H20" s="233">
        <f t="shared" si="1"/>
        <v>0</v>
      </c>
      <c r="I20" s="71" t="e">
        <f>H20/B20</f>
        <v>#DIV/0!</v>
      </c>
      <c r="J20" s="152"/>
    </row>
    <row r="21" spans="1:17" s="297" customFormat="1" ht="27.75" customHeight="1" x14ac:dyDescent="0.2">
      <c r="A21" s="70" t="s">
        <v>212</v>
      </c>
      <c r="B21" s="74">
        <f t="shared" ref="B21:G21" si="2">B19+B20</f>
        <v>0</v>
      </c>
      <c r="C21" s="74">
        <f t="shared" si="2"/>
        <v>0</v>
      </c>
      <c r="D21" s="74">
        <f t="shared" si="2"/>
        <v>0</v>
      </c>
      <c r="E21" s="74">
        <f t="shared" si="2"/>
        <v>0</v>
      </c>
      <c r="F21" s="74">
        <f t="shared" si="2"/>
        <v>0</v>
      </c>
      <c r="G21" s="74">
        <f t="shared" si="2"/>
        <v>0</v>
      </c>
      <c r="H21" s="74">
        <f>G21+F21+E21+D21+C21</f>
        <v>0</v>
      </c>
      <c r="I21" s="75" t="e">
        <f>H21/B21</f>
        <v>#DIV/0!</v>
      </c>
      <c r="J21" s="74">
        <f>J19+J20</f>
        <v>0</v>
      </c>
      <c r="K21" s="42"/>
      <c r="L21" s="42"/>
      <c r="M21" s="42"/>
      <c r="N21" s="42"/>
      <c r="O21" s="42"/>
      <c r="P21" s="42"/>
      <c r="Q21" s="42"/>
    </row>
    <row r="22" spans="1:17" x14ac:dyDescent="0.2">
      <c r="A22" s="815" t="s">
        <v>213</v>
      </c>
      <c r="B22" s="815"/>
      <c r="C22" s="815"/>
      <c r="D22" s="815"/>
      <c r="E22" s="815"/>
      <c r="F22" s="815"/>
      <c r="G22" s="815"/>
      <c r="H22" s="815"/>
      <c r="I22" s="815"/>
      <c r="J22" s="815"/>
    </row>
    <row r="23" spans="1:17" ht="25.5" x14ac:dyDescent="0.2">
      <c r="A23" s="19" t="s">
        <v>214</v>
      </c>
      <c r="B23" s="152"/>
      <c r="C23" s="152"/>
      <c r="D23" s="152"/>
      <c r="E23" s="152"/>
      <c r="F23" s="152"/>
      <c r="G23" s="152"/>
      <c r="H23" s="233"/>
      <c r="I23" s="71"/>
      <c r="J23" s="152"/>
    </row>
    <row r="24" spans="1:17" x14ac:dyDescent="0.2">
      <c r="A24" s="69" t="s">
        <v>208</v>
      </c>
      <c r="B24" s="152"/>
      <c r="C24" s="152"/>
      <c r="D24" s="152"/>
      <c r="E24" s="152"/>
      <c r="F24" s="152"/>
      <c r="G24" s="152"/>
      <c r="H24" s="233">
        <f t="shared" si="1"/>
        <v>0</v>
      </c>
      <c r="I24" s="71" t="e">
        <f t="shared" ref="I24:I34" si="3">H24/B24</f>
        <v>#DIV/0!</v>
      </c>
      <c r="J24" s="152"/>
    </row>
    <row r="25" spans="1:17" x14ac:dyDescent="0.2">
      <c r="A25" s="69" t="s">
        <v>209</v>
      </c>
      <c r="B25" s="152"/>
      <c r="C25" s="152"/>
      <c r="D25" s="152"/>
      <c r="E25" s="152"/>
      <c r="F25" s="152"/>
      <c r="G25" s="152"/>
      <c r="H25" s="233">
        <f t="shared" si="1"/>
        <v>0</v>
      </c>
      <c r="I25" s="71" t="e">
        <f t="shared" si="3"/>
        <v>#DIV/0!</v>
      </c>
      <c r="J25" s="152"/>
    </row>
    <row r="26" spans="1:17" x14ac:dyDescent="0.2">
      <c r="A26" s="19" t="s">
        <v>215</v>
      </c>
      <c r="B26" s="152"/>
      <c r="C26" s="152"/>
      <c r="D26" s="152"/>
      <c r="E26" s="152"/>
      <c r="F26" s="152"/>
      <c r="G26" s="152"/>
      <c r="H26" s="233"/>
      <c r="I26" s="71"/>
      <c r="J26" s="152"/>
    </row>
    <row r="27" spans="1:17" x14ac:dyDescent="0.2">
      <c r="A27" s="69" t="s">
        <v>208</v>
      </c>
      <c r="B27" s="152"/>
      <c r="C27" s="152"/>
      <c r="D27" s="152"/>
      <c r="E27" s="152"/>
      <c r="F27" s="152"/>
      <c r="G27" s="152"/>
      <c r="H27" s="233">
        <f t="shared" si="1"/>
        <v>0</v>
      </c>
      <c r="I27" s="71" t="e">
        <f t="shared" si="3"/>
        <v>#DIV/0!</v>
      </c>
      <c r="J27" s="152"/>
    </row>
    <row r="28" spans="1:17" x14ac:dyDescent="0.2">
      <c r="A28" s="69" t="s">
        <v>209</v>
      </c>
      <c r="B28" s="152"/>
      <c r="C28" s="152"/>
      <c r="D28" s="152"/>
      <c r="E28" s="152"/>
      <c r="F28" s="152"/>
      <c r="G28" s="152"/>
      <c r="H28" s="233">
        <f t="shared" si="1"/>
        <v>0</v>
      </c>
      <c r="I28" s="71" t="e">
        <f t="shared" si="3"/>
        <v>#DIV/0!</v>
      </c>
      <c r="J28" s="152"/>
    </row>
    <row r="29" spans="1:17" ht="15" customHeight="1" x14ac:dyDescent="0.2">
      <c r="A29" s="19" t="s">
        <v>216</v>
      </c>
      <c r="B29" s="152"/>
      <c r="C29" s="152"/>
      <c r="D29" s="152"/>
      <c r="E29" s="152"/>
      <c r="F29" s="152"/>
      <c r="G29" s="152"/>
      <c r="H29" s="233"/>
      <c r="I29" s="71"/>
      <c r="J29" s="152"/>
    </row>
    <row r="30" spans="1:17" x14ac:dyDescent="0.2">
      <c r="A30" s="69" t="s">
        <v>208</v>
      </c>
      <c r="B30" s="152"/>
      <c r="C30" s="152"/>
      <c r="D30" s="152"/>
      <c r="E30" s="152"/>
      <c r="F30" s="152"/>
      <c r="G30" s="152"/>
      <c r="H30" s="233">
        <f t="shared" si="1"/>
        <v>0</v>
      </c>
      <c r="I30" s="71" t="e">
        <f t="shared" si="3"/>
        <v>#DIV/0!</v>
      </c>
      <c r="J30" s="152"/>
    </row>
    <row r="31" spans="1:17" x14ac:dyDescent="0.2">
      <c r="A31" s="69" t="s">
        <v>209</v>
      </c>
      <c r="B31" s="152"/>
      <c r="C31" s="152"/>
      <c r="D31" s="152"/>
      <c r="E31" s="152"/>
      <c r="F31" s="152"/>
      <c r="G31" s="152"/>
      <c r="H31" s="233">
        <f t="shared" si="1"/>
        <v>0</v>
      </c>
      <c r="I31" s="71" t="e">
        <f t="shared" si="3"/>
        <v>#DIV/0!</v>
      </c>
      <c r="J31" s="152"/>
    </row>
    <row r="32" spans="1:17" x14ac:dyDescent="0.2">
      <c r="A32" s="19" t="s">
        <v>217</v>
      </c>
      <c r="B32" s="152"/>
      <c r="C32" s="152"/>
      <c r="D32" s="152"/>
      <c r="E32" s="152"/>
      <c r="F32" s="152"/>
      <c r="G32" s="152"/>
      <c r="H32" s="233"/>
      <c r="I32" s="71"/>
      <c r="J32" s="152"/>
    </row>
    <row r="33" spans="1:17" x14ac:dyDescent="0.2">
      <c r="A33" s="69" t="s">
        <v>208</v>
      </c>
      <c r="B33" s="152"/>
      <c r="C33" s="152"/>
      <c r="D33" s="152"/>
      <c r="E33" s="152"/>
      <c r="F33" s="152"/>
      <c r="G33" s="152"/>
      <c r="H33" s="233">
        <f t="shared" si="1"/>
        <v>0</v>
      </c>
      <c r="I33" s="71" t="e">
        <f t="shared" si="3"/>
        <v>#DIV/0!</v>
      </c>
      <c r="J33" s="152"/>
    </row>
    <row r="34" spans="1:17" x14ac:dyDescent="0.2">
      <c r="A34" s="69" t="s">
        <v>218</v>
      </c>
      <c r="B34" s="152"/>
      <c r="C34" s="152"/>
      <c r="D34" s="152"/>
      <c r="E34" s="152"/>
      <c r="F34" s="152"/>
      <c r="G34" s="152"/>
      <c r="H34" s="233">
        <f t="shared" si="1"/>
        <v>0</v>
      </c>
      <c r="I34" s="71" t="e">
        <f t="shared" si="3"/>
        <v>#DIV/0!</v>
      </c>
      <c r="J34" s="152"/>
    </row>
    <row r="35" spans="1:17" s="297" customFormat="1" x14ac:dyDescent="0.2">
      <c r="A35" s="70" t="s">
        <v>219</v>
      </c>
      <c r="B35" s="74">
        <f t="shared" ref="B35:G35" si="4">B33+B34+B31+B30+B28+B27+B25+B24</f>
        <v>0</v>
      </c>
      <c r="C35" s="74">
        <f t="shared" si="4"/>
        <v>0</v>
      </c>
      <c r="D35" s="74">
        <f t="shared" si="4"/>
        <v>0</v>
      </c>
      <c r="E35" s="74">
        <f t="shared" si="4"/>
        <v>0</v>
      </c>
      <c r="F35" s="74">
        <f t="shared" si="4"/>
        <v>0</v>
      </c>
      <c r="G35" s="74">
        <f t="shared" si="4"/>
        <v>0</v>
      </c>
      <c r="H35" s="74">
        <f>G35+F35+E35+D35+C35</f>
        <v>0</v>
      </c>
      <c r="I35" s="75" t="e">
        <f>H35/B35</f>
        <v>#DIV/0!</v>
      </c>
      <c r="J35" s="74">
        <f>J33+J34+J31+J30+J28+J27+J25+J24</f>
        <v>0</v>
      </c>
      <c r="K35" s="42"/>
      <c r="L35" s="42"/>
      <c r="M35" s="42"/>
      <c r="N35" s="42"/>
      <c r="O35" s="42"/>
      <c r="P35" s="42"/>
      <c r="Q35" s="42"/>
    </row>
    <row r="36" spans="1:17" s="43" customFormat="1" ht="33" x14ac:dyDescent="0.3">
      <c r="A36" s="72" t="s">
        <v>220</v>
      </c>
      <c r="B36" s="73">
        <f>B17+B21+B35</f>
        <v>17</v>
      </c>
      <c r="C36" s="73">
        <f t="shared" ref="C36:G36" si="5">C17+C21+C35</f>
        <v>18</v>
      </c>
      <c r="D36" s="73">
        <f t="shared" si="5"/>
        <v>0</v>
      </c>
      <c r="E36" s="73">
        <f t="shared" si="5"/>
        <v>0</v>
      </c>
      <c r="F36" s="73">
        <f t="shared" si="5"/>
        <v>0</v>
      </c>
      <c r="G36" s="73">
        <f t="shared" si="5"/>
        <v>0</v>
      </c>
      <c r="H36" s="73">
        <f>H17+H21+H35</f>
        <v>18</v>
      </c>
      <c r="I36" s="73">
        <f>H36/B36</f>
        <v>1.0588235294117647</v>
      </c>
      <c r="J36" s="73">
        <f>J17+J21+J35</f>
        <v>1</v>
      </c>
      <c r="K36" s="60"/>
      <c r="L36" s="60"/>
      <c r="M36" s="60"/>
      <c r="N36" s="60"/>
      <c r="O36" s="60"/>
      <c r="P36" s="60"/>
      <c r="Q36" s="60"/>
    </row>
    <row r="37" spans="1:17" x14ac:dyDescent="0.2">
      <c r="A37" s="815" t="s">
        <v>221</v>
      </c>
      <c r="B37" s="815"/>
      <c r="C37" s="815"/>
      <c r="D37" s="815"/>
      <c r="E37" s="815"/>
      <c r="F37" s="815"/>
      <c r="G37" s="815"/>
      <c r="H37" s="815"/>
      <c r="I37" s="815"/>
      <c r="J37" s="815"/>
    </row>
    <row r="38" spans="1:17" x14ac:dyDescent="0.2">
      <c r="A38" s="69" t="s">
        <v>222</v>
      </c>
      <c r="B38" s="152"/>
      <c r="C38" s="152"/>
      <c r="D38" s="152"/>
      <c r="E38" s="152"/>
      <c r="F38" s="152"/>
      <c r="G38" s="152"/>
      <c r="H38" s="233">
        <f>G38+F38+E38+D38+C38</f>
        <v>0</v>
      </c>
      <c r="I38" s="71" t="e">
        <f>H38/B38</f>
        <v>#DIV/0!</v>
      </c>
      <c r="J38" s="152"/>
    </row>
    <row r="39" spans="1:17" x14ac:dyDescent="0.2">
      <c r="A39" s="69" t="s">
        <v>223</v>
      </c>
      <c r="B39" s="152"/>
      <c r="C39" s="152"/>
      <c r="D39" s="152"/>
      <c r="E39" s="152"/>
      <c r="F39" s="152"/>
      <c r="G39" s="152"/>
      <c r="H39" s="233">
        <f>G39+F39+E39+D39+C39</f>
        <v>0</v>
      </c>
      <c r="I39" s="71" t="e">
        <f>H39/B39</f>
        <v>#DIV/0!</v>
      </c>
      <c r="J39" s="152"/>
    </row>
    <row r="40" spans="1:17" s="297" customFormat="1" x14ac:dyDescent="0.2">
      <c r="A40" s="70" t="s">
        <v>224</v>
      </c>
      <c r="B40" s="74">
        <f t="shared" ref="B40:G40" si="6">B38+B39</f>
        <v>0</v>
      </c>
      <c r="C40" s="74">
        <f t="shared" si="6"/>
        <v>0</v>
      </c>
      <c r="D40" s="74">
        <f t="shared" si="6"/>
        <v>0</v>
      </c>
      <c r="E40" s="74">
        <f t="shared" si="6"/>
        <v>0</v>
      </c>
      <c r="F40" s="74">
        <f t="shared" si="6"/>
        <v>0</v>
      </c>
      <c r="G40" s="74">
        <f t="shared" si="6"/>
        <v>0</v>
      </c>
      <c r="H40" s="74">
        <f>G40+F40+E40+D40+C40</f>
        <v>0</v>
      </c>
      <c r="I40" s="75" t="e">
        <f>H40/B40</f>
        <v>#DIV/0!</v>
      </c>
      <c r="J40" s="74">
        <f>J38+J39</f>
        <v>0</v>
      </c>
      <c r="K40" s="42"/>
      <c r="L40" s="42"/>
      <c r="M40" s="42"/>
      <c r="N40" s="42"/>
      <c r="O40" s="42"/>
      <c r="P40" s="42"/>
      <c r="Q40" s="42"/>
    </row>
    <row r="41" spans="1:17" x14ac:dyDescent="0.2">
      <c r="A41" s="284"/>
      <c r="B41" s="67"/>
      <c r="C41" s="67"/>
      <c r="D41" s="67"/>
      <c r="E41" s="67"/>
      <c r="F41" s="67"/>
      <c r="G41" s="67"/>
      <c r="H41" s="67"/>
      <c r="I41" s="67"/>
      <c r="J41" s="67"/>
    </row>
    <row r="42" spans="1:17" s="630" customFormat="1" ht="16.5" x14ac:dyDescent="0.3">
      <c r="A42" s="628" t="s">
        <v>528</v>
      </c>
      <c r="B42" s="482"/>
      <c r="C42" s="482"/>
      <c r="D42" s="482"/>
      <c r="E42" s="482"/>
      <c r="F42" s="482"/>
      <c r="G42" s="482"/>
      <c r="H42" s="482"/>
      <c r="I42" s="482"/>
      <c r="J42" s="482"/>
      <c r="K42" s="629"/>
      <c r="L42" s="629"/>
      <c r="M42" s="629"/>
      <c r="N42" s="629"/>
      <c r="O42" s="629"/>
      <c r="P42" s="629"/>
      <c r="Q42" s="629"/>
    </row>
    <row r="43" spans="1:17" s="630" customFormat="1" ht="16.5" x14ac:dyDescent="0.2">
      <c r="A43" s="814" t="s">
        <v>225</v>
      </c>
      <c r="B43" s="814"/>
      <c r="C43" s="814"/>
      <c r="D43" s="814"/>
      <c r="E43" s="814"/>
      <c r="F43" s="814"/>
      <c r="G43" s="814"/>
      <c r="H43" s="814"/>
      <c r="I43" s="814"/>
      <c r="J43" s="814"/>
      <c r="K43" s="629"/>
      <c r="L43" s="629"/>
      <c r="M43" s="629"/>
      <c r="N43" s="629"/>
      <c r="O43" s="629"/>
      <c r="P43" s="629"/>
      <c r="Q43" s="629"/>
    </row>
    <row r="44" spans="1:17" s="630" customFormat="1" ht="72.75" customHeight="1" x14ac:dyDescent="0.2">
      <c r="A44" s="814" t="s">
        <v>547</v>
      </c>
      <c r="B44" s="814"/>
      <c r="C44" s="814"/>
      <c r="D44" s="814"/>
      <c r="E44" s="814"/>
      <c r="F44" s="814"/>
      <c r="G44" s="814"/>
      <c r="H44" s="814"/>
      <c r="I44" s="814"/>
      <c r="J44" s="814"/>
      <c r="K44" s="629"/>
      <c r="L44" s="629"/>
      <c r="M44" s="629"/>
      <c r="N44" s="629"/>
      <c r="O44" s="629"/>
      <c r="P44" s="629"/>
      <c r="Q44" s="629"/>
    </row>
    <row r="45" spans="1:17" s="630" customFormat="1" ht="37.5" customHeight="1" x14ac:dyDescent="0.2">
      <c r="A45" s="814" t="s">
        <v>226</v>
      </c>
      <c r="B45" s="814"/>
      <c r="C45" s="814"/>
      <c r="D45" s="814"/>
      <c r="E45" s="814"/>
      <c r="F45" s="814"/>
      <c r="G45" s="814"/>
      <c r="H45" s="814"/>
      <c r="I45" s="814"/>
      <c r="J45" s="814"/>
      <c r="K45" s="629"/>
      <c r="L45" s="629"/>
      <c r="M45" s="629"/>
      <c r="N45" s="629"/>
      <c r="O45" s="629"/>
      <c r="P45" s="629"/>
      <c r="Q45" s="629"/>
    </row>
    <row r="46" spans="1:17" s="630" customFormat="1" ht="16.5" x14ac:dyDescent="0.2">
      <c r="A46" s="814" t="s">
        <v>227</v>
      </c>
      <c r="B46" s="814"/>
      <c r="C46" s="814"/>
      <c r="D46" s="814"/>
      <c r="E46" s="814"/>
      <c r="F46" s="814"/>
      <c r="G46" s="814"/>
      <c r="H46" s="814"/>
      <c r="I46" s="814"/>
      <c r="J46" s="814"/>
      <c r="K46" s="629"/>
      <c r="L46" s="629"/>
      <c r="M46" s="629"/>
      <c r="N46" s="629"/>
      <c r="O46" s="629"/>
      <c r="P46" s="629"/>
      <c r="Q46" s="629"/>
    </row>
    <row r="47" spans="1:17" s="630" customFormat="1" ht="16.5" x14ac:dyDescent="0.2">
      <c r="A47" s="814" t="s">
        <v>228</v>
      </c>
      <c r="B47" s="814"/>
      <c r="C47" s="814"/>
      <c r="D47" s="814"/>
      <c r="E47" s="814"/>
      <c r="F47" s="814"/>
      <c r="G47" s="814"/>
      <c r="H47" s="814"/>
      <c r="I47" s="814"/>
      <c r="J47" s="814"/>
      <c r="K47" s="629"/>
      <c r="L47" s="629"/>
      <c r="M47" s="629"/>
      <c r="N47" s="629"/>
      <c r="O47" s="629"/>
      <c r="P47" s="629"/>
      <c r="Q47" s="629"/>
    </row>
    <row r="48" spans="1:17" s="630" customFormat="1" ht="16.5" x14ac:dyDescent="0.2">
      <c r="A48" s="814" t="s">
        <v>229</v>
      </c>
      <c r="B48" s="814"/>
      <c r="C48" s="814"/>
      <c r="D48" s="814"/>
      <c r="E48" s="814"/>
      <c r="F48" s="814"/>
      <c r="G48" s="814"/>
      <c r="H48" s="814"/>
      <c r="I48" s="814"/>
      <c r="J48" s="814"/>
      <c r="K48" s="629"/>
      <c r="L48" s="629"/>
      <c r="M48" s="629"/>
      <c r="N48" s="629"/>
      <c r="O48" s="629"/>
      <c r="P48" s="629"/>
      <c r="Q48" s="629"/>
    </row>
    <row r="49" spans="1:8" x14ac:dyDescent="0.2">
      <c r="A49" s="13"/>
    </row>
    <row r="50" spans="1:8" ht="60.75" customHeight="1" x14ac:dyDescent="0.2">
      <c r="A50" s="676" t="s">
        <v>441</v>
      </c>
      <c r="B50" s="676"/>
      <c r="C50" s="676"/>
      <c r="D50" s="676"/>
      <c r="E50" s="676"/>
      <c r="F50" s="676"/>
      <c r="G50" s="676"/>
      <c r="H50" s="676"/>
    </row>
  </sheetData>
  <mergeCells count="27">
    <mergeCell ref="A1:J1"/>
    <mergeCell ref="A2:J2"/>
    <mergeCell ref="A48:J48"/>
    <mergeCell ref="A6:J6"/>
    <mergeCell ref="A7:H7"/>
    <mergeCell ref="A43:J43"/>
    <mergeCell ref="A44:J44"/>
    <mergeCell ref="A45:J45"/>
    <mergeCell ref="A46:J46"/>
    <mergeCell ref="A47:J47"/>
    <mergeCell ref="A14:J14"/>
    <mergeCell ref="A18:J18"/>
    <mergeCell ref="A22:J22"/>
    <mergeCell ref="A37:J37"/>
    <mergeCell ref="A50:H50"/>
    <mergeCell ref="A8:H8"/>
    <mergeCell ref="A5:J5"/>
    <mergeCell ref="A10:A12"/>
    <mergeCell ref="B10:B12"/>
    <mergeCell ref="C10:J10"/>
    <mergeCell ref="C11:C12"/>
    <mergeCell ref="D11:D12"/>
    <mergeCell ref="E11:E12"/>
    <mergeCell ref="F11:F12"/>
    <mergeCell ref="G11:G12"/>
    <mergeCell ref="H11:I11"/>
    <mergeCell ref="J11:J12"/>
  </mergeCells>
  <pageMargins left="0.59055118110236227" right="0.39370078740157483" top="0.39370078740157483" bottom="0.39370078740157483" header="0" footer="0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A4" zoomScaleNormal="100" workbookViewId="0">
      <selection activeCell="C8" sqref="C8"/>
    </sheetView>
  </sheetViews>
  <sheetFormatPr defaultColWidth="9.140625" defaultRowHeight="12.75" x14ac:dyDescent="0.2"/>
  <cols>
    <col min="1" max="1" width="3.85546875" style="7" customWidth="1"/>
    <col min="2" max="2" width="27.28515625" style="7" customWidth="1"/>
    <col min="3" max="3" width="4.7109375" style="7" customWidth="1"/>
    <col min="4" max="4" width="6.7109375" style="7" customWidth="1"/>
    <col min="5" max="8" width="3.28515625" style="7" customWidth="1"/>
    <col min="9" max="9" width="6.7109375" style="7" customWidth="1"/>
    <col min="10" max="10" width="11.85546875" style="7" customWidth="1"/>
    <col min="11" max="11" width="14.140625" style="7" customWidth="1"/>
    <col min="12" max="12" width="9" style="7" customWidth="1"/>
    <col min="13" max="13" width="7.7109375" style="7" customWidth="1"/>
    <col min="14" max="14" width="10.5703125" style="7" customWidth="1"/>
    <col min="15" max="15" width="7.85546875" style="67" customWidth="1"/>
    <col min="16" max="16" width="10.5703125" style="7" customWidth="1"/>
    <col min="17" max="20" width="9.140625" style="7"/>
    <col min="21" max="16384" width="9.140625" style="103"/>
  </cols>
  <sheetData>
    <row r="1" spans="1:16" ht="22.5" customHeight="1" x14ac:dyDescent="0.2">
      <c r="A1" s="689" t="s">
        <v>345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317"/>
      <c r="P1" s="317"/>
    </row>
    <row r="2" spans="1:16" ht="26.25" customHeight="1" x14ac:dyDescent="0.2">
      <c r="A2" s="816" t="s">
        <v>339</v>
      </c>
      <c r="B2" s="816"/>
      <c r="C2" s="816"/>
      <c r="D2" s="816"/>
      <c r="E2" s="816"/>
      <c r="F2" s="816"/>
      <c r="G2" s="816"/>
      <c r="H2" s="816"/>
      <c r="I2" s="816"/>
      <c r="J2" s="816"/>
      <c r="K2" s="816"/>
      <c r="L2" s="816"/>
      <c r="M2" s="816"/>
      <c r="N2" s="816"/>
      <c r="O2" s="316"/>
      <c r="P2" s="316"/>
    </row>
    <row r="3" spans="1:16" x14ac:dyDescent="0.2">
      <c r="A3" s="141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318"/>
      <c r="P3" s="110"/>
    </row>
    <row r="4" spans="1:16" ht="83.25" customHeight="1" x14ac:dyDescent="0.2">
      <c r="A4" s="692" t="s">
        <v>13</v>
      </c>
      <c r="B4" s="692" t="s">
        <v>562</v>
      </c>
      <c r="C4" s="705" t="s">
        <v>340</v>
      </c>
      <c r="D4" s="705" t="s">
        <v>382</v>
      </c>
      <c r="E4" s="692" t="s">
        <v>349</v>
      </c>
      <c r="F4" s="692"/>
      <c r="G4" s="692"/>
      <c r="H4" s="692"/>
      <c r="I4" s="705" t="s">
        <v>397</v>
      </c>
      <c r="J4" s="692" t="s">
        <v>344</v>
      </c>
      <c r="K4" s="692"/>
      <c r="L4" s="692"/>
      <c r="M4" s="817" t="s">
        <v>396</v>
      </c>
      <c r="N4" s="818"/>
      <c r="O4" s="319"/>
      <c r="P4" s="2"/>
    </row>
    <row r="5" spans="1:16" ht="93.75" customHeight="1" x14ac:dyDescent="0.2">
      <c r="A5" s="692"/>
      <c r="B5" s="692"/>
      <c r="C5" s="705"/>
      <c r="D5" s="705"/>
      <c r="E5" s="350">
        <v>1</v>
      </c>
      <c r="F5" s="350">
        <v>2</v>
      </c>
      <c r="G5" s="350">
        <v>3</v>
      </c>
      <c r="H5" s="350">
        <v>4</v>
      </c>
      <c r="I5" s="705"/>
      <c r="J5" s="229" t="s">
        <v>341</v>
      </c>
      <c r="K5" s="229" t="s">
        <v>342</v>
      </c>
      <c r="L5" s="229" t="s">
        <v>343</v>
      </c>
      <c r="M5" s="357" t="s">
        <v>532</v>
      </c>
      <c r="N5" s="357" t="s">
        <v>533</v>
      </c>
    </row>
    <row r="6" spans="1:16" x14ac:dyDescent="0.2">
      <c r="A6" s="114">
        <v>1</v>
      </c>
      <c r="B6" s="146">
        <v>2</v>
      </c>
      <c r="C6" s="146">
        <v>3</v>
      </c>
      <c r="D6" s="146">
        <v>4</v>
      </c>
      <c r="E6" s="146">
        <v>5</v>
      </c>
      <c r="F6" s="146">
        <v>6</v>
      </c>
      <c r="G6" s="146">
        <v>7</v>
      </c>
      <c r="H6" s="146">
        <v>8</v>
      </c>
      <c r="I6" s="146">
        <v>9</v>
      </c>
      <c r="J6" s="146">
        <v>10</v>
      </c>
      <c r="K6" s="146">
        <v>11</v>
      </c>
      <c r="L6" s="146">
        <v>12</v>
      </c>
      <c r="M6" s="146">
        <v>13</v>
      </c>
      <c r="N6" s="146">
        <v>14</v>
      </c>
    </row>
    <row r="7" spans="1:16" x14ac:dyDescent="0.2">
      <c r="A7" s="47"/>
      <c r="B7" s="214" t="str">
        <f>'1'!B10</f>
        <v>Среднего общего образования</v>
      </c>
      <c r="C7" s="320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1:16" ht="63.75" x14ac:dyDescent="0.2">
      <c r="A8" s="47"/>
      <c r="B8" s="214" t="str">
        <f>'1'!B11</f>
        <v>Муниципальное бюджетное общеобразовательное учреждение средняя общеобразовательная школасельского поселения "Поселок Тумнин"</v>
      </c>
      <c r="C8" s="320">
        <v>2</v>
      </c>
      <c r="D8" s="36" t="s">
        <v>276</v>
      </c>
      <c r="E8" s="104"/>
      <c r="F8" s="104"/>
      <c r="G8" s="104"/>
      <c r="H8" s="104"/>
      <c r="I8" s="36" t="s">
        <v>276</v>
      </c>
      <c r="J8" s="104"/>
      <c r="K8" s="104"/>
      <c r="L8" s="104">
        <v>24</v>
      </c>
      <c r="M8" s="104">
        <v>0</v>
      </c>
      <c r="N8" s="104">
        <v>0</v>
      </c>
    </row>
    <row r="9" spans="1:16" x14ac:dyDescent="0.2">
      <c r="A9" s="47"/>
      <c r="B9" s="214">
        <f>'1'!B12</f>
        <v>0</v>
      </c>
      <c r="C9" s="320">
        <f t="shared" ref="C9:C18" si="0">E9+F9+G9+H9</f>
        <v>0</v>
      </c>
      <c r="D9" s="36"/>
      <c r="E9" s="104"/>
      <c r="F9" s="104"/>
      <c r="G9" s="104"/>
      <c r="H9" s="104"/>
      <c r="I9" s="36"/>
      <c r="J9" s="104"/>
      <c r="K9" s="104"/>
      <c r="L9" s="104"/>
      <c r="M9" s="104"/>
      <c r="N9" s="104"/>
    </row>
    <row r="10" spans="1:16" x14ac:dyDescent="0.2">
      <c r="A10" s="47"/>
      <c r="B10" s="214">
        <f>'1'!B13</f>
        <v>0</v>
      </c>
      <c r="C10" s="320">
        <f t="shared" si="0"/>
        <v>0</v>
      </c>
      <c r="D10" s="36"/>
      <c r="E10" s="104"/>
      <c r="F10" s="104"/>
      <c r="G10" s="104"/>
      <c r="H10" s="104"/>
      <c r="I10" s="36"/>
      <c r="J10" s="104"/>
      <c r="K10" s="104"/>
      <c r="L10" s="104"/>
      <c r="M10" s="104"/>
      <c r="N10" s="104"/>
    </row>
    <row r="11" spans="1:16" x14ac:dyDescent="0.2">
      <c r="A11" s="47"/>
      <c r="B11" s="214" t="str">
        <f>'1'!B14</f>
        <v>Основного общего образования</v>
      </c>
      <c r="C11" s="320"/>
      <c r="D11" s="36"/>
      <c r="E11" s="104"/>
      <c r="F11" s="104"/>
      <c r="G11" s="104"/>
      <c r="H11" s="104"/>
      <c r="I11" s="36"/>
      <c r="J11" s="104"/>
      <c r="K11" s="104"/>
      <c r="L11" s="104"/>
      <c r="M11" s="104"/>
      <c r="N11" s="104"/>
    </row>
    <row r="12" spans="1:16" x14ac:dyDescent="0.2">
      <c r="A12" s="47"/>
      <c r="B12" s="214">
        <f>'1'!B15</f>
        <v>0</v>
      </c>
      <c r="C12" s="320">
        <f t="shared" si="0"/>
        <v>0</v>
      </c>
      <c r="D12" s="36"/>
      <c r="E12" s="104"/>
      <c r="F12" s="104"/>
      <c r="G12" s="104"/>
      <c r="H12" s="104"/>
      <c r="I12" s="36"/>
      <c r="J12" s="104"/>
      <c r="K12" s="104"/>
      <c r="L12" s="104"/>
      <c r="M12" s="104"/>
      <c r="N12" s="104"/>
    </row>
    <row r="13" spans="1:16" x14ac:dyDescent="0.2">
      <c r="A13" s="47"/>
      <c r="B13" s="214">
        <f>'1'!B16</f>
        <v>0</v>
      </c>
      <c r="C13" s="320">
        <f t="shared" si="0"/>
        <v>0</v>
      </c>
      <c r="D13" s="36"/>
      <c r="E13" s="104"/>
      <c r="F13" s="104"/>
      <c r="G13" s="104"/>
      <c r="H13" s="104"/>
      <c r="I13" s="36"/>
      <c r="J13" s="104"/>
      <c r="K13" s="104"/>
      <c r="L13" s="104"/>
      <c r="M13" s="104"/>
      <c r="N13" s="104"/>
    </row>
    <row r="14" spans="1:16" x14ac:dyDescent="0.2">
      <c r="A14" s="47"/>
      <c r="B14" s="214">
        <f>'1'!B17</f>
        <v>0</v>
      </c>
      <c r="C14" s="320">
        <f t="shared" si="0"/>
        <v>0</v>
      </c>
      <c r="D14" s="36"/>
      <c r="E14" s="104"/>
      <c r="F14" s="104"/>
      <c r="G14" s="104"/>
      <c r="H14" s="104"/>
      <c r="I14" s="36"/>
      <c r="J14" s="104"/>
      <c r="K14" s="104"/>
      <c r="L14" s="104"/>
      <c r="M14" s="104"/>
      <c r="N14" s="104"/>
    </row>
    <row r="15" spans="1:16" x14ac:dyDescent="0.2">
      <c r="A15" s="47"/>
      <c r="B15" s="214" t="str">
        <f>'1'!B18</f>
        <v>Начального общего образования</v>
      </c>
      <c r="C15" s="320"/>
      <c r="D15" s="36"/>
      <c r="E15" s="104"/>
      <c r="F15" s="104"/>
      <c r="G15" s="104"/>
      <c r="H15" s="104"/>
      <c r="I15" s="36"/>
      <c r="J15" s="104"/>
      <c r="K15" s="104"/>
      <c r="L15" s="104"/>
      <c r="M15" s="104"/>
      <c r="N15" s="104"/>
    </row>
    <row r="16" spans="1:16" x14ac:dyDescent="0.2">
      <c r="A16" s="47"/>
      <c r="B16" s="214">
        <f>'1'!B19</f>
        <v>0</v>
      </c>
      <c r="C16" s="320">
        <f t="shared" si="0"/>
        <v>0</v>
      </c>
      <c r="D16" s="36"/>
      <c r="E16" s="104"/>
      <c r="F16" s="104"/>
      <c r="G16" s="104"/>
      <c r="H16" s="104"/>
      <c r="I16" s="36"/>
      <c r="J16" s="104"/>
      <c r="K16" s="104"/>
      <c r="L16" s="104"/>
      <c r="M16" s="104"/>
      <c r="N16" s="104"/>
    </row>
    <row r="17" spans="1:20" x14ac:dyDescent="0.2">
      <c r="A17" s="47"/>
      <c r="B17" s="214">
        <f>'1'!B20</f>
        <v>0</v>
      </c>
      <c r="C17" s="320">
        <f t="shared" si="0"/>
        <v>0</v>
      </c>
      <c r="D17" s="36"/>
      <c r="E17" s="104"/>
      <c r="F17" s="104"/>
      <c r="G17" s="104"/>
      <c r="H17" s="104"/>
      <c r="I17" s="36"/>
      <c r="J17" s="104"/>
      <c r="K17" s="104"/>
      <c r="L17" s="104"/>
      <c r="M17" s="104"/>
      <c r="N17" s="104"/>
    </row>
    <row r="18" spans="1:20" x14ac:dyDescent="0.2">
      <c r="A18" s="47"/>
      <c r="B18" s="214">
        <f>'1'!B21</f>
        <v>0</v>
      </c>
      <c r="C18" s="320">
        <f t="shared" si="0"/>
        <v>0</v>
      </c>
      <c r="D18" s="36"/>
      <c r="E18" s="104"/>
      <c r="F18" s="104"/>
      <c r="G18" s="104"/>
      <c r="H18" s="104"/>
      <c r="I18" s="36"/>
      <c r="J18" s="104"/>
      <c r="K18" s="104"/>
      <c r="L18" s="104"/>
      <c r="M18" s="104"/>
      <c r="N18" s="104"/>
    </row>
    <row r="19" spans="1:20" ht="25.5" x14ac:dyDescent="0.2">
      <c r="A19" s="253"/>
      <c r="B19" s="314" t="str">
        <f>'1'!B22</f>
        <v>ИТОГО в общеобразовательных  учреждениях:</v>
      </c>
      <c r="C19" s="320">
        <f>SUM(C8:C18)</f>
        <v>2</v>
      </c>
      <c r="D19" s="320"/>
      <c r="E19" s="320">
        <f t="shared" ref="E19:H19" si="1">SUM(E8:E18)</f>
        <v>0</v>
      </c>
      <c r="F19" s="320">
        <f t="shared" si="1"/>
        <v>0</v>
      </c>
      <c r="G19" s="320">
        <f t="shared" si="1"/>
        <v>0</v>
      </c>
      <c r="H19" s="320">
        <f t="shared" si="1"/>
        <v>0</v>
      </c>
      <c r="I19" s="320"/>
      <c r="J19" s="320">
        <f t="shared" ref="J19:N19" si="2">SUM(J8:J18)</f>
        <v>0</v>
      </c>
      <c r="K19" s="320">
        <f t="shared" si="2"/>
        <v>0</v>
      </c>
      <c r="L19" s="320">
        <f t="shared" si="2"/>
        <v>24</v>
      </c>
      <c r="M19" s="320"/>
      <c r="N19" s="320">
        <f t="shared" si="2"/>
        <v>0</v>
      </c>
    </row>
    <row r="20" spans="1:20" ht="38.25" x14ac:dyDescent="0.2">
      <c r="A20" s="254"/>
      <c r="B20" s="214" t="str">
        <f>'1'!B23</f>
        <v>Вечерние (сменные) общеобразовательные учреждения</v>
      </c>
      <c r="C20" s="320"/>
      <c r="D20" s="104"/>
      <c r="E20" s="104"/>
      <c r="F20" s="104"/>
      <c r="G20" s="104"/>
      <c r="H20" s="104"/>
      <c r="I20" s="36"/>
      <c r="J20" s="104"/>
      <c r="K20" s="104"/>
      <c r="L20" s="104"/>
      <c r="M20" s="104"/>
      <c r="N20" s="104"/>
    </row>
    <row r="21" spans="1:20" x14ac:dyDescent="0.2">
      <c r="A21" s="254"/>
      <c r="B21" s="214">
        <f>'1'!B24</f>
        <v>0</v>
      </c>
      <c r="C21" s="320">
        <f t="shared" ref="C21:C23" si="3">E21+F21+G21+H21</f>
        <v>0</v>
      </c>
      <c r="D21" s="36"/>
      <c r="E21" s="104"/>
      <c r="F21" s="104"/>
      <c r="G21" s="104"/>
      <c r="H21" s="104"/>
      <c r="I21" s="36"/>
      <c r="J21" s="104"/>
      <c r="K21" s="104"/>
      <c r="L21" s="104"/>
      <c r="M21" s="104"/>
      <c r="N21" s="104"/>
    </row>
    <row r="22" spans="1:20" x14ac:dyDescent="0.2">
      <c r="A22" s="255"/>
      <c r="B22" s="214">
        <f>'1'!B25</f>
        <v>0</v>
      </c>
      <c r="C22" s="320">
        <f t="shared" si="3"/>
        <v>0</v>
      </c>
      <c r="D22" s="36"/>
      <c r="E22" s="104"/>
      <c r="F22" s="104"/>
      <c r="G22" s="104"/>
      <c r="H22" s="104"/>
      <c r="I22" s="36"/>
      <c r="J22" s="104"/>
      <c r="K22" s="104"/>
      <c r="L22" s="104"/>
      <c r="M22" s="104"/>
      <c r="N22" s="104"/>
    </row>
    <row r="23" spans="1:20" x14ac:dyDescent="0.2">
      <c r="A23" s="255"/>
      <c r="B23" s="214">
        <f>'1'!B26</f>
        <v>0</v>
      </c>
      <c r="C23" s="320">
        <f t="shared" si="3"/>
        <v>0</v>
      </c>
      <c r="D23" s="36"/>
      <c r="E23" s="104"/>
      <c r="F23" s="104"/>
      <c r="G23" s="104"/>
      <c r="H23" s="104"/>
      <c r="I23" s="36"/>
      <c r="J23" s="104"/>
      <c r="K23" s="104"/>
      <c r="L23" s="104"/>
      <c r="M23" s="104"/>
      <c r="N23" s="104"/>
    </row>
    <row r="24" spans="1:20" ht="38.25" x14ac:dyDescent="0.2">
      <c r="A24" s="315"/>
      <c r="B24" s="314" t="str">
        <f>'1'!B27</f>
        <v>ИТОГО в вечерних (сменных) общеобразовательных учреждениях:</v>
      </c>
      <c r="C24" s="320">
        <f>SUM(C21:C23)</f>
        <v>0</v>
      </c>
      <c r="D24" s="320"/>
      <c r="E24" s="320">
        <f t="shared" ref="E24:H24" si="4">SUM(E21:E23)</f>
        <v>0</v>
      </c>
      <c r="F24" s="320">
        <f t="shared" si="4"/>
        <v>0</v>
      </c>
      <c r="G24" s="320">
        <f t="shared" si="4"/>
        <v>0</v>
      </c>
      <c r="H24" s="320">
        <f t="shared" si="4"/>
        <v>0</v>
      </c>
      <c r="I24" s="320"/>
      <c r="J24" s="320">
        <f t="shared" ref="J24:N24" si="5">SUM(J21:J23)</f>
        <v>0</v>
      </c>
      <c r="K24" s="320">
        <f t="shared" si="5"/>
        <v>0</v>
      </c>
      <c r="L24" s="320">
        <f t="shared" si="5"/>
        <v>0</v>
      </c>
      <c r="M24" s="320"/>
      <c r="N24" s="320">
        <f t="shared" si="5"/>
        <v>0</v>
      </c>
    </row>
    <row r="25" spans="1:20" s="324" customFormat="1" ht="15.75" x14ac:dyDescent="0.25">
      <c r="A25" s="321"/>
      <c r="B25" s="322" t="str">
        <f>'1'!B28</f>
        <v>ВСЕГО:</v>
      </c>
      <c r="C25" s="323">
        <f>C24+C19</f>
        <v>2</v>
      </c>
      <c r="D25" s="323"/>
      <c r="E25" s="323">
        <f t="shared" ref="E25:H25" si="6">E24+E19</f>
        <v>0</v>
      </c>
      <c r="F25" s="323">
        <f t="shared" si="6"/>
        <v>0</v>
      </c>
      <c r="G25" s="323">
        <f t="shared" si="6"/>
        <v>0</v>
      </c>
      <c r="H25" s="323">
        <f t="shared" si="6"/>
        <v>0</v>
      </c>
      <c r="I25" s="323"/>
      <c r="J25" s="323">
        <f t="shared" ref="J25:N25" si="7">J24+J19</f>
        <v>0</v>
      </c>
      <c r="K25" s="323">
        <f t="shared" si="7"/>
        <v>0</v>
      </c>
      <c r="L25" s="323">
        <f t="shared" si="7"/>
        <v>24</v>
      </c>
      <c r="M25" s="323"/>
      <c r="N25" s="323">
        <f t="shared" si="7"/>
        <v>0</v>
      </c>
      <c r="O25" s="273"/>
      <c r="P25" s="64"/>
      <c r="Q25" s="64"/>
      <c r="R25" s="64"/>
      <c r="S25" s="64"/>
      <c r="T25" s="64"/>
    </row>
    <row r="27" spans="1:20" ht="16.5" x14ac:dyDescent="0.3">
      <c r="B27" s="326" t="s">
        <v>375</v>
      </c>
      <c r="C27" s="327" t="s">
        <v>351</v>
      </c>
      <c r="D27" s="327" t="s">
        <v>352</v>
      </c>
    </row>
    <row r="28" spans="1:20" x14ac:dyDescent="0.2">
      <c r="B28" s="325" t="s">
        <v>346</v>
      </c>
      <c r="C28" s="150">
        <f>COUNTIF(D8:D18,"да")</f>
        <v>1</v>
      </c>
      <c r="D28" s="150">
        <f>COUNTIF(D21:D23,"да")</f>
        <v>0</v>
      </c>
    </row>
    <row r="29" spans="1:20" x14ac:dyDescent="0.2">
      <c r="B29" s="325" t="s">
        <v>347</v>
      </c>
      <c r="C29" s="150">
        <f>COUNTIF(D8:D18,"нет")</f>
        <v>0</v>
      </c>
      <c r="D29" s="150">
        <f>COUNTIF(D21:D23,"нет")</f>
        <v>0</v>
      </c>
    </row>
    <row r="30" spans="1:20" ht="16.5" x14ac:dyDescent="0.3">
      <c r="B30" s="326" t="s">
        <v>348</v>
      </c>
    </row>
    <row r="31" spans="1:20" x14ac:dyDescent="0.2">
      <c r="B31" s="325" t="s">
        <v>346</v>
      </c>
      <c r="C31" s="150">
        <f>COUNTIF(I8:I18,"да")</f>
        <v>1</v>
      </c>
      <c r="D31" s="150">
        <f>COUNTIF(I21:I23,"да")</f>
        <v>0</v>
      </c>
    </row>
    <row r="32" spans="1:20" x14ac:dyDescent="0.2">
      <c r="B32" s="325" t="s">
        <v>347</v>
      </c>
      <c r="C32" s="150">
        <f>COUNTIF(I8:I18,"нет")</f>
        <v>0</v>
      </c>
      <c r="D32" s="150">
        <f>COUNTIF(I21:I23,"нет")</f>
        <v>0</v>
      </c>
    </row>
    <row r="34" spans="1:20" ht="30.75" customHeight="1" x14ac:dyDescent="0.2"/>
    <row r="35" spans="1:20" s="630" customFormat="1" ht="16.5" x14ac:dyDescent="0.2">
      <c r="A35" s="629"/>
      <c r="B35" s="631" t="s">
        <v>527</v>
      </c>
      <c r="C35" s="629"/>
      <c r="D35" s="629"/>
      <c r="E35" s="629"/>
      <c r="F35" s="629"/>
      <c r="G35" s="629"/>
      <c r="H35" s="629"/>
      <c r="I35" s="629"/>
      <c r="J35" s="629"/>
      <c r="K35" s="629"/>
      <c r="L35" s="629"/>
      <c r="M35" s="629"/>
      <c r="N35" s="629"/>
      <c r="O35" s="624"/>
      <c r="P35" s="629"/>
      <c r="Q35" s="629"/>
      <c r="R35" s="629"/>
      <c r="S35" s="629"/>
      <c r="T35" s="629"/>
    </row>
    <row r="36" spans="1:20" s="630" customFormat="1" ht="36.75" customHeight="1" x14ac:dyDescent="0.2">
      <c r="A36" s="629"/>
      <c r="B36" s="704" t="s">
        <v>350</v>
      </c>
      <c r="C36" s="704"/>
      <c r="D36" s="704"/>
      <c r="E36" s="704"/>
      <c r="F36" s="704"/>
      <c r="G36" s="704"/>
      <c r="H36" s="704"/>
      <c r="I36" s="704"/>
      <c r="J36" s="704"/>
      <c r="K36" s="704"/>
      <c r="L36" s="704"/>
      <c r="M36" s="570"/>
      <c r="N36" s="629"/>
      <c r="O36" s="624"/>
      <c r="P36" s="629"/>
      <c r="Q36" s="629"/>
      <c r="R36" s="629"/>
      <c r="S36" s="629"/>
      <c r="T36" s="629"/>
    </row>
    <row r="38" spans="1:20" ht="51.75" customHeight="1" x14ac:dyDescent="0.2">
      <c r="A38" s="676" t="s">
        <v>441</v>
      </c>
      <c r="B38" s="676"/>
      <c r="C38" s="676"/>
      <c r="D38" s="676"/>
      <c r="E38" s="676"/>
      <c r="F38" s="676"/>
      <c r="G38" s="676"/>
      <c r="H38" s="676"/>
      <c r="I38" s="676"/>
      <c r="J38" s="676"/>
      <c r="K38" s="676"/>
      <c r="L38" s="676"/>
      <c r="M38" s="676"/>
      <c r="N38" s="676"/>
    </row>
  </sheetData>
  <mergeCells count="12">
    <mergeCell ref="B36:L36"/>
    <mergeCell ref="A38:N38"/>
    <mergeCell ref="E4:H4"/>
    <mergeCell ref="A2:N2"/>
    <mergeCell ref="A1:N1"/>
    <mergeCell ref="J4:L4"/>
    <mergeCell ref="D4:D5"/>
    <mergeCell ref="I4:I5"/>
    <mergeCell ref="A4:A5"/>
    <mergeCell ref="B4:B5"/>
    <mergeCell ref="C4:C5"/>
    <mergeCell ref="M4:N4"/>
  </mergeCells>
  <dataValidations count="1">
    <dataValidation type="list" allowBlank="1" showInputMessage="1" showErrorMessage="1" sqref="D8:D18 I20:I23 I8:I18 D21:D23">
      <formula1>"да, нет"</formula1>
    </dataValidation>
  </dataValidations>
  <pageMargins left="0.59055118110236227" right="0.39370078740157483" top="0.39370078740157483" bottom="0.39370078740157483" header="0" footer="0"/>
  <pageSetup paperSize="9" scale="80" orientation="portrait" r:id="rId1"/>
  <colBreaks count="1" manualBreakCount="1">
    <brk id="14" max="3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Normal="100" workbookViewId="0">
      <selection activeCell="F8" sqref="F8"/>
    </sheetView>
  </sheetViews>
  <sheetFormatPr defaultColWidth="8.85546875" defaultRowHeight="16.5" x14ac:dyDescent="0.3"/>
  <cols>
    <col min="1" max="1" width="5.42578125" style="7" customWidth="1"/>
    <col min="2" max="2" width="22.7109375" style="7" customWidth="1"/>
    <col min="3" max="3" width="13.28515625" style="230" customWidth="1"/>
    <col min="4" max="4" width="14.28515625" style="230" customWidth="1"/>
    <col min="5" max="5" width="9.28515625" style="230" customWidth="1"/>
    <col min="6" max="6" width="10.28515625" style="7" customWidth="1"/>
    <col min="7" max="7" width="8.85546875" style="7"/>
    <col min="8" max="8" width="12" style="7" customWidth="1"/>
    <col min="9" max="9" width="19.5703125" style="7" customWidth="1"/>
    <col min="10" max="10" width="14.28515625" style="7" customWidth="1"/>
    <col min="11" max="11" width="4.42578125" style="7" customWidth="1"/>
    <col min="12" max="12" width="2.7109375" style="7" customWidth="1"/>
    <col min="13" max="13" width="3.140625" style="629" customWidth="1"/>
    <col min="14" max="16" width="8.85546875" style="629"/>
    <col min="17" max="17" width="8.85546875" style="632"/>
    <col min="18" max="18" width="8.85546875" style="629"/>
    <col min="19" max="16384" width="8.85546875" style="7"/>
  </cols>
  <sheetData>
    <row r="1" spans="1:18" s="2" customFormat="1" ht="29.45" customHeight="1" x14ac:dyDescent="0.3">
      <c r="A1" s="819" t="s">
        <v>404</v>
      </c>
      <c r="B1" s="819"/>
      <c r="C1" s="819"/>
      <c r="D1" s="819"/>
      <c r="E1" s="819"/>
      <c r="F1" s="819"/>
      <c r="G1" s="819"/>
      <c r="H1" s="819"/>
      <c r="I1" s="819"/>
      <c r="J1" s="819"/>
      <c r="K1" s="316"/>
      <c r="L1" s="316"/>
      <c r="M1" s="635"/>
      <c r="N1" s="635"/>
      <c r="O1" s="636"/>
      <c r="P1" s="636"/>
      <c r="Q1" s="637"/>
      <c r="R1" s="636"/>
    </row>
    <row r="4" spans="1:18" ht="30.6" customHeight="1" x14ac:dyDescent="0.3">
      <c r="A4" s="692" t="s">
        <v>13</v>
      </c>
      <c r="B4" s="692" t="s">
        <v>562</v>
      </c>
      <c r="C4" s="810" t="s">
        <v>531</v>
      </c>
      <c r="D4" s="810"/>
      <c r="E4" s="810"/>
      <c r="F4" s="810"/>
      <c r="G4" s="810" t="s">
        <v>407</v>
      </c>
      <c r="H4" s="810" t="s">
        <v>408</v>
      </c>
      <c r="I4" s="810" t="s">
        <v>413</v>
      </c>
      <c r="J4" s="810"/>
    </row>
    <row r="5" spans="1:18" ht="84" customHeight="1" x14ac:dyDescent="0.3">
      <c r="A5" s="692"/>
      <c r="B5" s="692"/>
      <c r="C5" s="405" t="s">
        <v>545</v>
      </c>
      <c r="D5" s="405" t="s">
        <v>412</v>
      </c>
      <c r="E5" s="405" t="s">
        <v>406</v>
      </c>
      <c r="F5" s="405" t="s">
        <v>405</v>
      </c>
      <c r="G5" s="810"/>
      <c r="H5" s="810"/>
      <c r="I5" s="405" t="s">
        <v>409</v>
      </c>
      <c r="J5" s="405" t="s">
        <v>411</v>
      </c>
    </row>
    <row r="6" spans="1:18" x14ac:dyDescent="0.3">
      <c r="A6" s="114">
        <v>1</v>
      </c>
      <c r="B6" s="146">
        <v>2</v>
      </c>
      <c r="C6" s="146">
        <v>3</v>
      </c>
      <c r="D6" s="146">
        <v>4</v>
      </c>
      <c r="E6" s="146">
        <v>5</v>
      </c>
      <c r="F6" s="146">
        <v>6</v>
      </c>
      <c r="G6" s="146">
        <v>7</v>
      </c>
      <c r="H6" s="146">
        <v>8</v>
      </c>
      <c r="I6" s="146">
        <v>9</v>
      </c>
      <c r="J6" s="146">
        <v>10</v>
      </c>
    </row>
    <row r="7" spans="1:18" ht="25.5" x14ac:dyDescent="0.3">
      <c r="A7" s="47"/>
      <c r="B7" s="214" t="str">
        <f>'1'!B10</f>
        <v>Среднего общего образования</v>
      </c>
      <c r="C7" s="414"/>
      <c r="D7" s="414"/>
      <c r="E7" s="414"/>
      <c r="F7" s="415"/>
      <c r="G7" s="415"/>
      <c r="H7" s="415"/>
      <c r="I7" s="415"/>
      <c r="J7" s="415"/>
    </row>
    <row r="8" spans="1:18" ht="76.5" x14ac:dyDescent="0.3">
      <c r="A8" s="47"/>
      <c r="B8" s="214" t="str">
        <f>'1'!B11</f>
        <v>Муниципальное бюджетное общеобразовательное учреждение средняя общеобразовательная школасельского поселения "Поселок Тумнин"</v>
      </c>
      <c r="C8" s="36" t="s">
        <v>564</v>
      </c>
      <c r="D8" s="36"/>
      <c r="E8" s="36" t="s">
        <v>276</v>
      </c>
      <c r="F8" s="415"/>
      <c r="G8" s="415"/>
      <c r="H8" s="415"/>
      <c r="I8" s="415"/>
      <c r="J8" s="415"/>
      <c r="N8" s="638">
        <f>IF(C8="да",1,0)</f>
        <v>0</v>
      </c>
      <c r="O8" s="638">
        <f>IF(D8="да",1,0)</f>
        <v>0</v>
      </c>
      <c r="P8" s="638">
        <f>IF(E8="да",1,0)</f>
        <v>1</v>
      </c>
      <c r="Q8" s="632">
        <f>P8+O8+N8</f>
        <v>1</v>
      </c>
    </row>
    <row r="9" spans="1:18" x14ac:dyDescent="0.3">
      <c r="A9" s="47"/>
      <c r="B9" s="214">
        <f>'1'!B12</f>
        <v>0</v>
      </c>
      <c r="C9" s="36"/>
      <c r="D9" s="36"/>
      <c r="E9" s="36"/>
      <c r="F9" s="415"/>
      <c r="G9" s="415"/>
      <c r="H9" s="415"/>
      <c r="I9" s="415"/>
      <c r="J9" s="415"/>
      <c r="N9" s="638">
        <f t="shared" ref="N9:N23" si="0">IF(C9="да",1,0)</f>
        <v>0</v>
      </c>
      <c r="O9" s="638">
        <f t="shared" ref="O9:O23" si="1">IF(D9="да",1,0)</f>
        <v>0</v>
      </c>
      <c r="P9" s="638">
        <f t="shared" ref="P9:P23" si="2">IF(E9="да",1,0)</f>
        <v>0</v>
      </c>
      <c r="Q9" s="632">
        <f t="shared" ref="Q9:Q23" si="3">P9+O9+N9</f>
        <v>0</v>
      </c>
    </row>
    <row r="10" spans="1:18" x14ac:dyDescent="0.3">
      <c r="A10" s="47"/>
      <c r="B10" s="214">
        <f>'1'!B13</f>
        <v>0</v>
      </c>
      <c r="C10" s="36"/>
      <c r="D10" s="36"/>
      <c r="E10" s="36"/>
      <c r="F10" s="415"/>
      <c r="G10" s="415"/>
      <c r="H10" s="415"/>
      <c r="I10" s="415"/>
      <c r="J10" s="415"/>
      <c r="N10" s="638">
        <f t="shared" si="0"/>
        <v>0</v>
      </c>
      <c r="O10" s="638">
        <f t="shared" si="1"/>
        <v>0</v>
      </c>
      <c r="P10" s="638">
        <f t="shared" si="2"/>
        <v>0</v>
      </c>
      <c r="Q10" s="632">
        <f t="shared" si="3"/>
        <v>0</v>
      </c>
    </row>
    <row r="11" spans="1:18" ht="25.5" x14ac:dyDescent="0.3">
      <c r="A11" s="47"/>
      <c r="B11" s="214" t="str">
        <f>'1'!B14</f>
        <v>Основного общего образования</v>
      </c>
      <c r="C11" s="414"/>
      <c r="D11" s="414"/>
      <c r="E11" s="414"/>
      <c r="F11" s="415"/>
      <c r="G11" s="415"/>
      <c r="H11" s="415"/>
      <c r="I11" s="415"/>
      <c r="J11" s="415"/>
      <c r="N11" s="638"/>
      <c r="O11" s="638"/>
      <c r="P11" s="638"/>
    </row>
    <row r="12" spans="1:18" x14ac:dyDescent="0.3">
      <c r="A12" s="47"/>
      <c r="B12" s="214">
        <f>'1'!B15</f>
        <v>0</v>
      </c>
      <c r="C12" s="36"/>
      <c r="D12" s="36"/>
      <c r="E12" s="36"/>
      <c r="F12" s="415"/>
      <c r="G12" s="415"/>
      <c r="H12" s="415"/>
      <c r="I12" s="415"/>
      <c r="J12" s="415"/>
      <c r="N12" s="638">
        <f t="shared" si="0"/>
        <v>0</v>
      </c>
      <c r="O12" s="638">
        <f t="shared" si="1"/>
        <v>0</v>
      </c>
      <c r="P12" s="638">
        <f t="shared" si="2"/>
        <v>0</v>
      </c>
      <c r="Q12" s="632">
        <f t="shared" si="3"/>
        <v>0</v>
      </c>
    </row>
    <row r="13" spans="1:18" x14ac:dyDescent="0.3">
      <c r="A13" s="47"/>
      <c r="B13" s="214">
        <f>'1'!B16</f>
        <v>0</v>
      </c>
      <c r="C13" s="36"/>
      <c r="D13" s="36"/>
      <c r="E13" s="36"/>
      <c r="F13" s="415"/>
      <c r="G13" s="415"/>
      <c r="H13" s="415"/>
      <c r="I13" s="415"/>
      <c r="J13" s="415"/>
      <c r="N13" s="638">
        <f t="shared" si="0"/>
        <v>0</v>
      </c>
      <c r="O13" s="638">
        <f t="shared" si="1"/>
        <v>0</v>
      </c>
      <c r="P13" s="638">
        <f t="shared" si="2"/>
        <v>0</v>
      </c>
      <c r="Q13" s="632">
        <f t="shared" si="3"/>
        <v>0</v>
      </c>
    </row>
    <row r="14" spans="1:18" x14ac:dyDescent="0.3">
      <c r="A14" s="47"/>
      <c r="B14" s="214">
        <f>'1'!B17</f>
        <v>0</v>
      </c>
      <c r="C14" s="36"/>
      <c r="D14" s="36"/>
      <c r="E14" s="36"/>
      <c r="F14" s="415"/>
      <c r="G14" s="415"/>
      <c r="H14" s="415"/>
      <c r="I14" s="415"/>
      <c r="J14" s="415"/>
      <c r="N14" s="638">
        <f t="shared" si="0"/>
        <v>0</v>
      </c>
      <c r="O14" s="638">
        <f t="shared" si="1"/>
        <v>0</v>
      </c>
      <c r="P14" s="638">
        <f t="shared" si="2"/>
        <v>0</v>
      </c>
      <c r="Q14" s="632">
        <f t="shared" si="3"/>
        <v>0</v>
      </c>
    </row>
    <row r="15" spans="1:18" ht="25.5" x14ac:dyDescent="0.3">
      <c r="A15" s="47"/>
      <c r="B15" s="214" t="str">
        <f>'1'!B18</f>
        <v>Начального общего образования</v>
      </c>
      <c r="C15" s="414"/>
      <c r="D15" s="414"/>
      <c r="E15" s="414"/>
      <c r="F15" s="415"/>
      <c r="G15" s="415"/>
      <c r="H15" s="415"/>
      <c r="I15" s="415"/>
      <c r="J15" s="415"/>
      <c r="N15" s="638"/>
      <c r="O15" s="638"/>
      <c r="P15" s="638"/>
    </row>
    <row r="16" spans="1:18" x14ac:dyDescent="0.3">
      <c r="A16" s="47"/>
      <c r="B16" s="214">
        <f>'1'!B19</f>
        <v>0</v>
      </c>
      <c r="C16" s="36"/>
      <c r="D16" s="36"/>
      <c r="E16" s="36"/>
      <c r="F16" s="415"/>
      <c r="G16" s="415"/>
      <c r="H16" s="415"/>
      <c r="I16" s="415"/>
      <c r="J16" s="415"/>
      <c r="N16" s="638">
        <f t="shared" si="0"/>
        <v>0</v>
      </c>
      <c r="O16" s="638">
        <f t="shared" si="1"/>
        <v>0</v>
      </c>
      <c r="P16" s="638">
        <f t="shared" si="2"/>
        <v>0</v>
      </c>
      <c r="Q16" s="632">
        <f t="shared" si="3"/>
        <v>0</v>
      </c>
    </row>
    <row r="17" spans="1:17" x14ac:dyDescent="0.3">
      <c r="A17" s="47"/>
      <c r="B17" s="214">
        <f>'1'!B20</f>
        <v>0</v>
      </c>
      <c r="C17" s="36"/>
      <c r="D17" s="36"/>
      <c r="E17" s="36"/>
      <c r="F17" s="415"/>
      <c r="G17" s="415"/>
      <c r="H17" s="415"/>
      <c r="I17" s="415"/>
      <c r="J17" s="415"/>
      <c r="N17" s="638">
        <f t="shared" si="0"/>
        <v>0</v>
      </c>
      <c r="O17" s="638">
        <f t="shared" si="1"/>
        <v>0</v>
      </c>
      <c r="P17" s="638">
        <f t="shared" si="2"/>
        <v>0</v>
      </c>
      <c r="Q17" s="632">
        <f t="shared" si="3"/>
        <v>0</v>
      </c>
    </row>
    <row r="18" spans="1:17" x14ac:dyDescent="0.3">
      <c r="A18" s="47"/>
      <c r="B18" s="214">
        <f>'1'!B21</f>
        <v>0</v>
      </c>
      <c r="C18" s="36"/>
      <c r="D18" s="36"/>
      <c r="E18" s="36"/>
      <c r="F18" s="415"/>
      <c r="G18" s="415"/>
      <c r="H18" s="415"/>
      <c r="I18" s="415"/>
      <c r="J18" s="415"/>
      <c r="N18" s="638">
        <f t="shared" si="0"/>
        <v>0</v>
      </c>
      <c r="O18" s="638">
        <f t="shared" si="1"/>
        <v>0</v>
      </c>
      <c r="P18" s="638">
        <f t="shared" si="2"/>
        <v>0</v>
      </c>
      <c r="Q18" s="632">
        <f t="shared" si="3"/>
        <v>0</v>
      </c>
    </row>
    <row r="19" spans="1:17" ht="38.25" x14ac:dyDescent="0.3">
      <c r="A19" s="253"/>
      <c r="B19" s="314" t="str">
        <f>'1'!B22</f>
        <v>ИТОГО в общеобразовательных  учреждениях:</v>
      </c>
      <c r="C19" s="349">
        <f>COUNTIF(C7:C18,"да")</f>
        <v>0</v>
      </c>
      <c r="D19" s="349">
        <f>COUNTIF(D7:D18,"да")</f>
        <v>0</v>
      </c>
      <c r="E19" s="349">
        <f t="shared" ref="E19" si="4">COUNTIF(E7:E18,"да")</f>
        <v>1</v>
      </c>
      <c r="F19" s="349"/>
      <c r="G19" s="349"/>
      <c r="H19" s="349"/>
      <c r="I19" s="349"/>
      <c r="J19" s="349"/>
      <c r="N19" s="638"/>
      <c r="O19" s="638"/>
      <c r="P19" s="638"/>
    </row>
    <row r="20" spans="1:17" ht="38.25" x14ac:dyDescent="0.3">
      <c r="A20" s="254"/>
      <c r="B20" s="214" t="str">
        <f>'1'!B23</f>
        <v>Вечерние (сменные) общеобразовательные учреждения</v>
      </c>
      <c r="C20" s="414"/>
      <c r="D20" s="414"/>
      <c r="E20" s="414"/>
      <c r="F20" s="415"/>
      <c r="G20" s="415"/>
      <c r="H20" s="415"/>
      <c r="I20" s="415"/>
      <c r="J20" s="415"/>
      <c r="N20" s="638">
        <f t="shared" si="0"/>
        <v>0</v>
      </c>
      <c r="O20" s="638">
        <f t="shared" si="1"/>
        <v>0</v>
      </c>
      <c r="P20" s="638">
        <f t="shared" si="2"/>
        <v>0</v>
      </c>
      <c r="Q20" s="632">
        <f t="shared" si="3"/>
        <v>0</v>
      </c>
    </row>
    <row r="21" spans="1:17" x14ac:dyDescent="0.3">
      <c r="A21" s="254"/>
      <c r="B21" s="214">
        <f>'1'!B24</f>
        <v>0</v>
      </c>
      <c r="C21" s="36"/>
      <c r="D21" s="36"/>
      <c r="E21" s="36"/>
      <c r="F21" s="415"/>
      <c r="G21" s="415"/>
      <c r="H21" s="415"/>
      <c r="I21" s="415"/>
      <c r="J21" s="415"/>
      <c r="N21" s="638">
        <f t="shared" si="0"/>
        <v>0</v>
      </c>
      <c r="O21" s="638">
        <f t="shared" si="1"/>
        <v>0</v>
      </c>
      <c r="P21" s="638">
        <f t="shared" si="2"/>
        <v>0</v>
      </c>
      <c r="Q21" s="632">
        <f t="shared" si="3"/>
        <v>0</v>
      </c>
    </row>
    <row r="22" spans="1:17" x14ac:dyDescent="0.3">
      <c r="A22" s="255"/>
      <c r="B22" s="214">
        <f>'1'!B25</f>
        <v>0</v>
      </c>
      <c r="C22" s="36"/>
      <c r="D22" s="36"/>
      <c r="E22" s="36"/>
      <c r="F22" s="415"/>
      <c r="G22" s="415"/>
      <c r="H22" s="415"/>
      <c r="I22" s="415"/>
      <c r="J22" s="415"/>
      <c r="N22" s="638">
        <f t="shared" si="0"/>
        <v>0</v>
      </c>
      <c r="O22" s="638">
        <f t="shared" si="1"/>
        <v>0</v>
      </c>
      <c r="P22" s="638">
        <f t="shared" si="2"/>
        <v>0</v>
      </c>
      <c r="Q22" s="632">
        <f t="shared" si="3"/>
        <v>0</v>
      </c>
    </row>
    <row r="23" spans="1:17" x14ac:dyDescent="0.3">
      <c r="A23" s="255"/>
      <c r="B23" s="214">
        <f>'1'!B26</f>
        <v>0</v>
      </c>
      <c r="C23" s="36"/>
      <c r="D23" s="36"/>
      <c r="E23" s="36"/>
      <c r="F23" s="415"/>
      <c r="G23" s="415"/>
      <c r="H23" s="415"/>
      <c r="I23" s="415"/>
      <c r="J23" s="415"/>
      <c r="N23" s="638">
        <f t="shared" si="0"/>
        <v>0</v>
      </c>
      <c r="O23" s="638">
        <f t="shared" si="1"/>
        <v>0</v>
      </c>
      <c r="P23" s="638">
        <f t="shared" si="2"/>
        <v>0</v>
      </c>
      <c r="Q23" s="632">
        <f t="shared" si="3"/>
        <v>0</v>
      </c>
    </row>
    <row r="24" spans="1:17" ht="51" x14ac:dyDescent="0.3">
      <c r="A24" s="315"/>
      <c r="B24" s="314" t="str">
        <f>'1'!B27</f>
        <v>ИТОГО в вечерних (сменных) общеобразовательных учреждениях:</v>
      </c>
      <c r="C24" s="349">
        <f>COUNTIF(C20:C23,"да")</f>
        <v>0</v>
      </c>
      <c r="D24" s="349">
        <f t="shared" ref="D24:E24" si="5">COUNTIF(D20:D23,"да")</f>
        <v>0</v>
      </c>
      <c r="E24" s="349">
        <f t="shared" si="5"/>
        <v>0</v>
      </c>
      <c r="F24" s="314"/>
      <c r="G24" s="314"/>
      <c r="H24" s="314"/>
      <c r="I24" s="314"/>
      <c r="J24" s="314"/>
      <c r="N24" s="638"/>
      <c r="O24" s="638"/>
      <c r="P24" s="638"/>
    </row>
    <row r="25" spans="1:17" x14ac:dyDescent="0.3">
      <c r="A25" s="412"/>
      <c r="B25" s="413" t="str">
        <f>'1'!B28</f>
        <v>ВСЕГО:</v>
      </c>
      <c r="C25" s="416">
        <f>C24+C19</f>
        <v>0</v>
      </c>
      <c r="D25" s="416">
        <f t="shared" ref="D25:E25" si="6">D24+D19</f>
        <v>0</v>
      </c>
      <c r="E25" s="416">
        <f t="shared" si="6"/>
        <v>1</v>
      </c>
      <c r="F25" s="413"/>
      <c r="G25" s="413"/>
      <c r="H25" s="413"/>
      <c r="I25" s="413"/>
      <c r="J25" s="413"/>
      <c r="N25" s="638"/>
      <c r="O25" s="638"/>
      <c r="P25" s="638"/>
    </row>
    <row r="28" spans="1:17" s="629" customFormat="1" x14ac:dyDescent="0.3">
      <c r="B28" s="631" t="s">
        <v>527</v>
      </c>
      <c r="Q28" s="632"/>
    </row>
    <row r="29" spans="1:17" s="629" customFormat="1" ht="13.9" customHeight="1" x14ac:dyDescent="0.3">
      <c r="B29" s="704" t="s">
        <v>410</v>
      </c>
      <c r="C29" s="704"/>
      <c r="D29" s="704"/>
      <c r="E29" s="704"/>
      <c r="F29" s="704"/>
      <c r="G29" s="704"/>
      <c r="H29" s="704"/>
      <c r="I29" s="704"/>
      <c r="J29" s="704"/>
      <c r="K29" s="633"/>
      <c r="L29" s="633"/>
      <c r="M29" s="570"/>
      <c r="Q29" s="632"/>
    </row>
    <row r="30" spans="1:17" s="629" customFormat="1" ht="13.9" customHeight="1" x14ac:dyDescent="0.3">
      <c r="B30" s="704" t="s">
        <v>415</v>
      </c>
      <c r="C30" s="704"/>
      <c r="D30" s="704"/>
      <c r="E30" s="704"/>
      <c r="F30" s="704"/>
      <c r="G30" s="704"/>
      <c r="H30" s="704"/>
      <c r="I30" s="704"/>
      <c r="J30" s="704"/>
      <c r="K30" s="633"/>
      <c r="L30" s="633"/>
      <c r="Q30" s="632"/>
    </row>
    <row r="31" spans="1:17" s="629" customFormat="1" ht="13.9" customHeight="1" x14ac:dyDescent="0.3">
      <c r="B31" s="701" t="s">
        <v>422</v>
      </c>
      <c r="C31" s="701"/>
      <c r="D31" s="701"/>
      <c r="E31" s="701"/>
      <c r="F31" s="701"/>
      <c r="G31" s="701"/>
      <c r="H31" s="701"/>
      <c r="I31" s="701"/>
      <c r="J31" s="701"/>
      <c r="K31" s="633"/>
      <c r="L31" s="633"/>
      <c r="Q31" s="632"/>
    </row>
    <row r="32" spans="1:17" x14ac:dyDescent="0.3">
      <c r="B32" s="408"/>
      <c r="C32" s="408"/>
      <c r="D32" s="408"/>
      <c r="E32" s="408"/>
      <c r="F32" s="408"/>
      <c r="G32" s="408"/>
      <c r="H32" s="408"/>
      <c r="I32" s="408"/>
      <c r="J32" s="408"/>
      <c r="K32" s="408"/>
      <c r="L32" s="408"/>
    </row>
    <row r="33" spans="1:14" ht="44.25" customHeight="1" x14ac:dyDescent="0.3">
      <c r="A33" s="676" t="s">
        <v>441</v>
      </c>
      <c r="B33" s="676"/>
      <c r="C33" s="676"/>
      <c r="D33" s="676"/>
      <c r="E33" s="676"/>
      <c r="F33" s="676"/>
      <c r="G33" s="676"/>
      <c r="H33" s="676"/>
      <c r="I33" s="676"/>
      <c r="J33" s="676"/>
      <c r="K33" s="634"/>
      <c r="L33" s="634"/>
      <c r="M33" s="639"/>
      <c r="N33" s="639"/>
    </row>
    <row r="34" spans="1:14" x14ac:dyDescent="0.3">
      <c r="A34" s="676"/>
      <c r="B34" s="676"/>
      <c r="C34" s="676"/>
      <c r="D34" s="676"/>
      <c r="E34" s="676"/>
      <c r="F34" s="676"/>
      <c r="G34" s="676"/>
      <c r="H34" s="676"/>
      <c r="I34" s="676"/>
      <c r="J34" s="676"/>
    </row>
  </sheetData>
  <mergeCells count="11">
    <mergeCell ref="B30:J30"/>
    <mergeCell ref="B29:J29"/>
    <mergeCell ref="B31:J31"/>
    <mergeCell ref="A33:J34"/>
    <mergeCell ref="A1:J1"/>
    <mergeCell ref="A4:A5"/>
    <mergeCell ref="B4:B5"/>
    <mergeCell ref="C4:F4"/>
    <mergeCell ref="G4:G5"/>
    <mergeCell ref="H4:H5"/>
    <mergeCell ref="I4:J4"/>
  </mergeCells>
  <dataValidations count="1">
    <dataValidation type="list" allowBlank="1" showInputMessage="1" showErrorMessage="1" sqref="C8:E10 C12:E14 C16:E18 C21:E23">
      <formula1>"да, нет"</formula1>
    </dataValidation>
  </dataValidations>
  <pageMargins left="0.59055118110236227" right="0.39370078740157483" top="0.39370078740157483" bottom="0.39370078740157483" header="0" footer="0"/>
  <pageSetup paperSize="9" scale="7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55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6" sqref="H6"/>
    </sheetView>
  </sheetViews>
  <sheetFormatPr defaultColWidth="9.140625" defaultRowHeight="12.75" x14ac:dyDescent="0.2"/>
  <cols>
    <col min="1" max="1" width="4.140625" style="158" customWidth="1"/>
    <col min="2" max="2" width="27.5703125" style="96" customWidth="1"/>
    <col min="3" max="3" width="5.7109375" style="89" customWidth="1"/>
    <col min="4" max="6" width="7" style="89" customWidth="1"/>
    <col min="7" max="7" width="8.85546875" style="89" customWidth="1"/>
    <col min="8" max="8" width="8.7109375" style="89" customWidth="1"/>
    <col min="9" max="9" width="6.140625" style="89" customWidth="1"/>
    <col min="10" max="10" width="7" style="89" customWidth="1"/>
    <col min="11" max="11" width="4" style="90" customWidth="1"/>
    <col min="12" max="12" width="9.28515625" style="90" customWidth="1"/>
    <col min="13" max="13" width="11.28515625" style="90" customWidth="1"/>
    <col min="14" max="14" width="9.85546875" style="90" customWidth="1"/>
    <col min="15" max="15" width="6.42578125" style="90" bestFit="1" customWidth="1"/>
    <col min="16" max="16" width="13.5703125" style="91" customWidth="1"/>
    <col min="17" max="17" width="4.85546875" style="90" customWidth="1"/>
    <col min="18" max="18" width="9.28515625" style="90" customWidth="1"/>
    <col min="19" max="19" width="8.5703125" style="90" customWidth="1"/>
    <col min="20" max="20" width="7.7109375" style="90" customWidth="1"/>
    <col min="21" max="21" width="8" style="90" customWidth="1"/>
    <col min="22" max="22" width="10.140625" style="90" customWidth="1"/>
    <col min="23" max="24" width="9.140625" style="1"/>
    <col min="25" max="25" width="9.140625" style="168"/>
    <col min="26" max="16384" width="9.140625" style="103"/>
  </cols>
  <sheetData>
    <row r="1" spans="1:25" x14ac:dyDescent="0.2">
      <c r="B1" s="821" t="s">
        <v>27</v>
      </c>
      <c r="C1" s="821"/>
    </row>
    <row r="3" spans="1:25" s="302" customFormat="1" ht="32.25" customHeight="1" x14ac:dyDescent="0.25">
      <c r="A3" s="92"/>
      <c r="B3" s="92"/>
      <c r="C3" s="824" t="s">
        <v>114</v>
      </c>
      <c r="D3" s="824"/>
      <c r="E3" s="824"/>
      <c r="F3" s="824"/>
      <c r="G3" s="823" t="s">
        <v>115</v>
      </c>
      <c r="H3" s="823"/>
      <c r="I3" s="823" t="s">
        <v>116</v>
      </c>
      <c r="J3" s="823"/>
      <c r="K3" s="93"/>
      <c r="L3" s="354" t="s">
        <v>106</v>
      </c>
      <c r="M3" s="354" t="s">
        <v>108</v>
      </c>
      <c r="N3" s="354" t="s">
        <v>110</v>
      </c>
      <c r="O3" s="354" t="s">
        <v>3</v>
      </c>
      <c r="P3" s="354" t="s">
        <v>112</v>
      </c>
      <c r="Q3" s="93"/>
      <c r="R3" s="354" t="s">
        <v>0</v>
      </c>
      <c r="S3" s="354" t="s">
        <v>1</v>
      </c>
      <c r="T3" s="354" t="s">
        <v>2</v>
      </c>
      <c r="U3" s="354" t="s">
        <v>3</v>
      </c>
      <c r="V3" s="823" t="s">
        <v>122</v>
      </c>
      <c r="W3" s="300"/>
      <c r="X3" s="300"/>
      <c r="Y3" s="301"/>
    </row>
    <row r="4" spans="1:25" s="287" customFormat="1" ht="68.25" customHeight="1" x14ac:dyDescent="0.25">
      <c r="A4" s="298"/>
      <c r="B4" s="365"/>
      <c r="C4" s="369" t="s">
        <v>100</v>
      </c>
      <c r="D4" s="303" t="s">
        <v>105</v>
      </c>
      <c r="E4" s="355" t="s">
        <v>359</v>
      </c>
      <c r="F4" s="356" t="s">
        <v>245</v>
      </c>
      <c r="G4" s="304" t="s">
        <v>101</v>
      </c>
      <c r="H4" s="305" t="s">
        <v>102</v>
      </c>
      <c r="I4" s="304" t="s">
        <v>100</v>
      </c>
      <c r="J4" s="305" t="s">
        <v>103</v>
      </c>
      <c r="K4" s="306"/>
      <c r="L4" s="307" t="s">
        <v>107</v>
      </c>
      <c r="M4" s="307" t="s">
        <v>109</v>
      </c>
      <c r="N4" s="307" t="s">
        <v>111</v>
      </c>
      <c r="O4" s="822" t="s">
        <v>113</v>
      </c>
      <c r="P4" s="822"/>
      <c r="Q4" s="306"/>
      <c r="R4" s="307" t="s">
        <v>123</v>
      </c>
      <c r="S4" s="307" t="s">
        <v>119</v>
      </c>
      <c r="T4" s="307" t="s">
        <v>120</v>
      </c>
      <c r="U4" s="307" t="s">
        <v>121</v>
      </c>
      <c r="V4" s="823"/>
      <c r="W4" s="308"/>
      <c r="X4" s="308"/>
      <c r="Y4" s="169"/>
    </row>
    <row r="5" spans="1:25" s="168" customFormat="1" ht="25.5" customHeight="1" x14ac:dyDescent="0.2">
      <c r="A5" s="298"/>
      <c r="B5" s="366" t="str">
        <f>'1'!B10</f>
        <v>Среднего общего образования</v>
      </c>
      <c r="C5" s="359"/>
      <c r="D5" s="359"/>
      <c r="E5" s="370"/>
      <c r="F5" s="370"/>
      <c r="G5" s="359"/>
      <c r="H5" s="359"/>
      <c r="I5" s="359"/>
      <c r="J5" s="359"/>
      <c r="K5" s="90"/>
      <c r="L5" s="359"/>
      <c r="M5" s="359"/>
      <c r="N5" s="359"/>
      <c r="O5" s="359"/>
      <c r="P5" s="359"/>
      <c r="Q5" s="90"/>
      <c r="R5" s="359"/>
      <c r="S5" s="359"/>
      <c r="T5" s="359"/>
      <c r="U5" s="359"/>
      <c r="V5" s="359"/>
      <c r="W5" s="1"/>
      <c r="X5" s="1"/>
    </row>
    <row r="6" spans="1:25" s="168" customFormat="1" ht="63.75" x14ac:dyDescent="0.2">
      <c r="A6" s="298"/>
      <c r="B6" s="366" t="str">
        <f>'1'!B11</f>
        <v>Муниципальное бюджетное общеобразовательное учреждение средняя общеобразовательная школасельского поселения "Поселок Тумнин"</v>
      </c>
      <c r="C6" s="360">
        <f>'1'!D11+'2'!E9+'3'!H9</f>
        <v>39</v>
      </c>
      <c r="D6" s="359">
        <f>'1'!D11+'2'!E9</f>
        <v>27</v>
      </c>
      <c r="E6" s="371">
        <f>('1'!E11+'1'!F11+'1'!G11+'1'!H11)+('2'!H9+'2'!I9+'2'!J9+'2'!K9)</f>
        <v>37</v>
      </c>
      <c r="F6" s="371">
        <f>('1'!E11+'1'!F11+'1'!G11+'1'!H11)+('2'!H9+'2'!I9+'2'!J9+'2'!K9)+('3'!I9+'3'!J9+'3'!K9+'3'!L9)</f>
        <v>49</v>
      </c>
      <c r="G6" s="360">
        <f>'4'!J8+'4'!M8</f>
        <v>49</v>
      </c>
      <c r="H6" s="359">
        <f>'4'!L8+'4'!N8</f>
        <v>37</v>
      </c>
      <c r="I6" s="359">
        <f>'6'!C8</f>
        <v>49</v>
      </c>
      <c r="J6" s="359">
        <f>'6'!D8</f>
        <v>27</v>
      </c>
      <c r="K6" s="90"/>
      <c r="L6" s="360">
        <f>'1'!P11</f>
        <v>11</v>
      </c>
      <c r="M6" s="360">
        <f>'2'!Q9</f>
        <v>10</v>
      </c>
      <c r="N6" s="360">
        <f>'3'!Q9</f>
        <v>8</v>
      </c>
      <c r="O6" s="359">
        <f>N6+M6+L6</f>
        <v>29</v>
      </c>
      <c r="P6" s="360">
        <f>'4'!J8</f>
        <v>29</v>
      </c>
      <c r="Q6" s="90"/>
      <c r="R6" s="360">
        <f>'1'!R11</f>
        <v>11</v>
      </c>
      <c r="S6" s="360">
        <f>'2'!R9</f>
        <v>10</v>
      </c>
      <c r="T6" s="360">
        <f>'3'!R9</f>
        <v>8</v>
      </c>
      <c r="U6" s="359">
        <f>T6+S6+R6</f>
        <v>29</v>
      </c>
      <c r="V6" s="359">
        <f>'4'!K8</f>
        <v>29</v>
      </c>
      <c r="W6" s="1"/>
      <c r="X6" s="1"/>
    </row>
    <row r="7" spans="1:25" s="168" customFormat="1" x14ac:dyDescent="0.2">
      <c r="A7" s="298"/>
      <c r="B7" s="366">
        <f>'1'!B12</f>
        <v>0</v>
      </c>
      <c r="C7" s="360">
        <f>'1'!D12+'2'!E10+'3'!H10</f>
        <v>0</v>
      </c>
      <c r="D7" s="359">
        <f>'1'!D12+'2'!E10</f>
        <v>0</v>
      </c>
      <c r="E7" s="371">
        <f>('1'!E12+'1'!F12+'1'!G12+'1'!H12)+('2'!H10+'2'!I10+'2'!J10+'2'!K10)</f>
        <v>0</v>
      </c>
      <c r="F7" s="371">
        <f>('1'!E12+'1'!F12+'1'!G12+'1'!H12)+('2'!H10+'2'!I10+'2'!J10+'2'!K10)+('3'!I10+'3'!J10+'3'!K10+'3'!L10)</f>
        <v>0</v>
      </c>
      <c r="G7" s="360">
        <f>'4'!J9+'4'!M9</f>
        <v>0</v>
      </c>
      <c r="H7" s="359">
        <f>'4'!L9+'4'!N9</f>
        <v>0</v>
      </c>
      <c r="I7" s="359">
        <f>'6'!C9</f>
        <v>0</v>
      </c>
      <c r="J7" s="359">
        <f>'6'!D9</f>
        <v>0</v>
      </c>
      <c r="K7" s="90"/>
      <c r="L7" s="360">
        <f>'1'!P12</f>
        <v>0</v>
      </c>
      <c r="M7" s="360">
        <f>'2'!Q10</f>
        <v>0</v>
      </c>
      <c r="N7" s="360">
        <f>'3'!Q10</f>
        <v>0</v>
      </c>
      <c r="O7" s="359">
        <f t="shared" ref="O7:O21" si="0">N7+M7+L7</f>
        <v>0</v>
      </c>
      <c r="P7" s="360">
        <f>'4'!J9</f>
        <v>0</v>
      </c>
      <c r="Q7" s="90"/>
      <c r="R7" s="360">
        <f>'1'!R12</f>
        <v>0</v>
      </c>
      <c r="S7" s="360">
        <f>'2'!R10</f>
        <v>0</v>
      </c>
      <c r="T7" s="360">
        <f>'3'!R10</f>
        <v>0</v>
      </c>
      <c r="U7" s="359">
        <f t="shared" ref="U7:U21" si="1">T7+S7+R7</f>
        <v>0</v>
      </c>
      <c r="V7" s="359">
        <f>'4'!K9</f>
        <v>0</v>
      </c>
      <c r="W7" s="1"/>
      <c r="X7" s="1"/>
    </row>
    <row r="8" spans="1:25" s="168" customFormat="1" x14ac:dyDescent="0.2">
      <c r="A8" s="298"/>
      <c r="B8" s="366">
        <f>'1'!B13</f>
        <v>0</v>
      </c>
      <c r="C8" s="360">
        <f>'1'!D13+'2'!E11+'3'!H11</f>
        <v>0</v>
      </c>
      <c r="D8" s="359">
        <f>'1'!D13+'2'!E11</f>
        <v>0</v>
      </c>
      <c r="E8" s="371">
        <f>('1'!E13+'1'!F13+'1'!G13+'1'!H13)+('2'!H11+'2'!I11+'2'!J11+'2'!K11)</f>
        <v>0</v>
      </c>
      <c r="F8" s="371">
        <f>('1'!E13+'1'!F13+'1'!G13+'1'!H13)+('2'!H11+'2'!I11+'2'!J11+'2'!K11)+('3'!I11+'3'!J11+'3'!K11+'3'!L11)</f>
        <v>0</v>
      </c>
      <c r="G8" s="360">
        <f>'4'!J10+'4'!M10</f>
        <v>0</v>
      </c>
      <c r="H8" s="359">
        <f>'4'!L10+'4'!N10</f>
        <v>0</v>
      </c>
      <c r="I8" s="359">
        <f>'6'!C10</f>
        <v>0</v>
      </c>
      <c r="J8" s="359">
        <f>'6'!D10</f>
        <v>0</v>
      </c>
      <c r="K8" s="90"/>
      <c r="L8" s="360">
        <f>'1'!P13</f>
        <v>0</v>
      </c>
      <c r="M8" s="360">
        <f>'2'!Q11</f>
        <v>0</v>
      </c>
      <c r="N8" s="360">
        <f>'3'!Q11</f>
        <v>0</v>
      </c>
      <c r="O8" s="359">
        <f t="shared" si="0"/>
        <v>0</v>
      </c>
      <c r="P8" s="360">
        <f>'4'!J10</f>
        <v>0</v>
      </c>
      <c r="Q8" s="90"/>
      <c r="R8" s="360">
        <f>'1'!R13</f>
        <v>0</v>
      </c>
      <c r="S8" s="360">
        <f>'2'!R11</f>
        <v>0</v>
      </c>
      <c r="T8" s="360">
        <f>'3'!R11</f>
        <v>0</v>
      </c>
      <c r="U8" s="359">
        <f t="shared" si="1"/>
        <v>0</v>
      </c>
      <c r="V8" s="359">
        <f>'4'!K10</f>
        <v>0</v>
      </c>
      <c r="W8" s="1"/>
      <c r="X8" s="1"/>
    </row>
    <row r="9" spans="1:25" s="168" customFormat="1" x14ac:dyDescent="0.2">
      <c r="A9" s="298"/>
      <c r="B9" s="366" t="str">
        <f>'1'!B14</f>
        <v>Основного общего образования</v>
      </c>
      <c r="C9" s="360"/>
      <c r="D9" s="359"/>
      <c r="E9" s="371"/>
      <c r="F9" s="371"/>
      <c r="G9" s="360"/>
      <c r="H9" s="359"/>
      <c r="I9" s="359"/>
      <c r="J9" s="359"/>
      <c r="K9" s="90"/>
      <c r="L9" s="360"/>
      <c r="M9" s="360"/>
      <c r="N9" s="360"/>
      <c r="O9" s="359"/>
      <c r="P9" s="360"/>
      <c r="Q9" s="90"/>
      <c r="R9" s="360"/>
      <c r="S9" s="360"/>
      <c r="T9" s="360"/>
      <c r="U9" s="359"/>
      <c r="V9" s="359"/>
      <c r="W9" s="1"/>
      <c r="X9" s="1"/>
    </row>
    <row r="10" spans="1:25" s="168" customFormat="1" x14ac:dyDescent="0.2">
      <c r="A10" s="298"/>
      <c r="B10" s="366">
        <f>'1'!B15</f>
        <v>0</v>
      </c>
      <c r="C10" s="360">
        <f>'1'!D15+'2'!E13+'3'!H13</f>
        <v>0</v>
      </c>
      <c r="D10" s="359">
        <f>'1'!D15+'2'!E13</f>
        <v>0</v>
      </c>
      <c r="E10" s="371">
        <f>('1'!E15+'1'!F15+'1'!G15+'1'!H15)+('2'!H13+'2'!I13+'2'!J13+'2'!K13)</f>
        <v>0</v>
      </c>
      <c r="F10" s="371">
        <f>('1'!E15+'1'!F15+'1'!G15+'1'!H15)+('2'!H13+'2'!I13+'2'!J13+'2'!K13)+('3'!I13+'3'!J13+'3'!K13+'3'!L13)</f>
        <v>0</v>
      </c>
      <c r="G10" s="360">
        <f>'4'!J12+'4'!M12</f>
        <v>0</v>
      </c>
      <c r="H10" s="359">
        <f>'4'!L12+'4'!N12</f>
        <v>0</v>
      </c>
      <c r="I10" s="359">
        <f>'6'!C12</f>
        <v>0</v>
      </c>
      <c r="J10" s="359">
        <f>'6'!D12</f>
        <v>0</v>
      </c>
      <c r="K10" s="90"/>
      <c r="L10" s="360">
        <f>'1'!P15</f>
        <v>0</v>
      </c>
      <c r="M10" s="360">
        <f>'2'!Q13</f>
        <v>0</v>
      </c>
      <c r="N10" s="360">
        <f>'3'!Q13</f>
        <v>0</v>
      </c>
      <c r="O10" s="359">
        <f t="shared" si="0"/>
        <v>0</v>
      </c>
      <c r="P10" s="360">
        <f>'4'!J12</f>
        <v>0</v>
      </c>
      <c r="Q10" s="90"/>
      <c r="R10" s="360">
        <f>'1'!R15</f>
        <v>0</v>
      </c>
      <c r="S10" s="360">
        <f>'2'!R13</f>
        <v>0</v>
      </c>
      <c r="T10" s="360">
        <f>'3'!R13</f>
        <v>0</v>
      </c>
      <c r="U10" s="359">
        <f t="shared" si="1"/>
        <v>0</v>
      </c>
      <c r="V10" s="359">
        <f>'4'!K12</f>
        <v>0</v>
      </c>
      <c r="W10" s="1"/>
      <c r="X10" s="1"/>
    </row>
    <row r="11" spans="1:25" s="168" customFormat="1" x14ac:dyDescent="0.2">
      <c r="A11" s="298"/>
      <c r="B11" s="366">
        <f>'1'!B16</f>
        <v>0</v>
      </c>
      <c r="C11" s="360">
        <f>'1'!D16+'2'!E14+'3'!H14</f>
        <v>0</v>
      </c>
      <c r="D11" s="359">
        <f>'1'!D16+'2'!E14</f>
        <v>0</v>
      </c>
      <c r="E11" s="371">
        <f>('1'!E16+'1'!F16+'1'!G16+'1'!H16)+('2'!H14+'2'!I14+'2'!J14+'2'!K14)</f>
        <v>0</v>
      </c>
      <c r="F11" s="371">
        <f>('1'!E16+'1'!F16+'1'!G16+'1'!H16)+('2'!H14+'2'!I14+'2'!J14+'2'!K14)+('3'!I14+'3'!J14+'3'!K14+'3'!L14)</f>
        <v>0</v>
      </c>
      <c r="G11" s="360">
        <f>'4'!J13+'4'!M13</f>
        <v>0</v>
      </c>
      <c r="H11" s="359">
        <f>'4'!L13+'4'!N13</f>
        <v>0</v>
      </c>
      <c r="I11" s="359">
        <f>'6'!C13</f>
        <v>0</v>
      </c>
      <c r="J11" s="359">
        <f>'6'!D13</f>
        <v>0</v>
      </c>
      <c r="K11" s="90"/>
      <c r="L11" s="360">
        <f>'1'!P16</f>
        <v>0</v>
      </c>
      <c r="M11" s="360">
        <f>'2'!Q14</f>
        <v>0</v>
      </c>
      <c r="N11" s="360">
        <f>'3'!Q14</f>
        <v>0</v>
      </c>
      <c r="O11" s="359">
        <f t="shared" si="0"/>
        <v>0</v>
      </c>
      <c r="P11" s="360">
        <f>'4'!J13</f>
        <v>0</v>
      </c>
      <c r="Q11" s="90"/>
      <c r="R11" s="360">
        <f>'1'!R16</f>
        <v>0</v>
      </c>
      <c r="S11" s="360">
        <f>'2'!R14</f>
        <v>0</v>
      </c>
      <c r="T11" s="360">
        <f>'3'!R14</f>
        <v>0</v>
      </c>
      <c r="U11" s="359">
        <f t="shared" si="1"/>
        <v>0</v>
      </c>
      <c r="V11" s="359">
        <f>'4'!K13</f>
        <v>0</v>
      </c>
      <c r="W11" s="1"/>
      <c r="X11" s="1"/>
    </row>
    <row r="12" spans="1:25" s="168" customFormat="1" x14ac:dyDescent="0.2">
      <c r="A12" s="298"/>
      <c r="B12" s="366">
        <f>'1'!B17</f>
        <v>0</v>
      </c>
      <c r="C12" s="360">
        <f>'1'!D17+'2'!E15+'3'!H15</f>
        <v>0</v>
      </c>
      <c r="D12" s="359">
        <f>'1'!D17+'2'!E15</f>
        <v>0</v>
      </c>
      <c r="E12" s="371">
        <f>('1'!E17+'1'!F17+'1'!G17+'1'!H17)+('2'!H15+'2'!I15+'2'!J15+'2'!K15)</f>
        <v>0</v>
      </c>
      <c r="F12" s="371">
        <f>('1'!E17+'1'!F17+'1'!G17+'1'!H17)+('2'!H15+'2'!I15+'2'!J15+'2'!K15)+('3'!I15+'3'!J15+'3'!K15+'3'!L15)</f>
        <v>0</v>
      </c>
      <c r="G12" s="360">
        <f>'4'!J14+'4'!M14</f>
        <v>0</v>
      </c>
      <c r="H12" s="359">
        <f>'4'!L14+'4'!N14</f>
        <v>0</v>
      </c>
      <c r="I12" s="359">
        <f>'6'!C14</f>
        <v>0</v>
      </c>
      <c r="J12" s="359">
        <f>'6'!D14</f>
        <v>0</v>
      </c>
      <c r="K12" s="90"/>
      <c r="L12" s="360">
        <f>'1'!P17</f>
        <v>0</v>
      </c>
      <c r="M12" s="360">
        <f>'2'!Q15</f>
        <v>0</v>
      </c>
      <c r="N12" s="360">
        <f>'3'!Q15</f>
        <v>0</v>
      </c>
      <c r="O12" s="359">
        <f t="shared" si="0"/>
        <v>0</v>
      </c>
      <c r="P12" s="360">
        <f>'4'!J14</f>
        <v>0</v>
      </c>
      <c r="Q12" s="90"/>
      <c r="R12" s="360">
        <f>'1'!R17</f>
        <v>0</v>
      </c>
      <c r="S12" s="360">
        <f>'2'!R15</f>
        <v>0</v>
      </c>
      <c r="T12" s="360">
        <f>'3'!R15</f>
        <v>0</v>
      </c>
      <c r="U12" s="359">
        <f t="shared" si="1"/>
        <v>0</v>
      </c>
      <c r="V12" s="359">
        <f>'4'!K14</f>
        <v>0</v>
      </c>
      <c r="W12" s="1"/>
      <c r="X12" s="1"/>
    </row>
    <row r="13" spans="1:25" s="168" customFormat="1" x14ac:dyDescent="0.2">
      <c r="A13" s="298"/>
      <c r="B13" s="366" t="str">
        <f>'1'!B18</f>
        <v>Начального общего образования</v>
      </c>
      <c r="C13" s="360"/>
      <c r="D13" s="359"/>
      <c r="E13" s="371"/>
      <c r="F13" s="371"/>
      <c r="G13" s="360"/>
      <c r="H13" s="359"/>
      <c r="I13" s="359"/>
      <c r="J13" s="359"/>
      <c r="K13" s="90"/>
      <c r="L13" s="360"/>
      <c r="M13" s="360"/>
      <c r="N13" s="360"/>
      <c r="O13" s="359"/>
      <c r="P13" s="360"/>
      <c r="Q13" s="90"/>
      <c r="R13" s="360"/>
      <c r="S13" s="360"/>
      <c r="T13" s="360"/>
      <c r="U13" s="359"/>
      <c r="V13" s="359"/>
      <c r="W13" s="1"/>
      <c r="X13" s="1"/>
    </row>
    <row r="14" spans="1:25" s="168" customFormat="1" x14ac:dyDescent="0.2">
      <c r="A14" s="298"/>
      <c r="B14" s="366">
        <f>'1'!B19</f>
        <v>0</v>
      </c>
      <c r="C14" s="360">
        <f>'1'!D19+'2'!E17+'3'!H17</f>
        <v>0</v>
      </c>
      <c r="D14" s="359">
        <f>'1'!D19+'2'!E17</f>
        <v>0</v>
      </c>
      <c r="E14" s="371">
        <f>('1'!E19+'1'!F19+'1'!G19+'1'!H19)+('2'!H17+'2'!I17+'2'!J17+'2'!K17)</f>
        <v>0</v>
      </c>
      <c r="F14" s="371">
        <f>('1'!E19+'1'!F19+'1'!G19+'1'!H19)+('2'!H17+'2'!I17+'2'!J17+'2'!K17)+('3'!I17+'3'!J17+'3'!K17+'3'!L17)</f>
        <v>0</v>
      </c>
      <c r="G14" s="360">
        <f>'4'!J16+'4'!M16</f>
        <v>0</v>
      </c>
      <c r="H14" s="359">
        <f>'4'!L16+'4'!N16</f>
        <v>0</v>
      </c>
      <c r="I14" s="359">
        <f>'6'!C16</f>
        <v>0</v>
      </c>
      <c r="J14" s="359">
        <f>'6'!D16</f>
        <v>0</v>
      </c>
      <c r="K14" s="90"/>
      <c r="L14" s="360">
        <f>'1'!P19</f>
        <v>0</v>
      </c>
      <c r="M14" s="360">
        <f>'2'!Q17</f>
        <v>0</v>
      </c>
      <c r="N14" s="360">
        <f>'3'!Q17</f>
        <v>0</v>
      </c>
      <c r="O14" s="359">
        <f t="shared" si="0"/>
        <v>0</v>
      </c>
      <c r="P14" s="360">
        <f>'4'!J16</f>
        <v>0</v>
      </c>
      <c r="Q14" s="90"/>
      <c r="R14" s="360">
        <f>'1'!R19</f>
        <v>0</v>
      </c>
      <c r="S14" s="360">
        <f>'2'!R17</f>
        <v>0</v>
      </c>
      <c r="T14" s="360">
        <f>'3'!R17</f>
        <v>0</v>
      </c>
      <c r="U14" s="359">
        <f t="shared" si="1"/>
        <v>0</v>
      </c>
      <c r="V14" s="359">
        <f>'4'!K16</f>
        <v>0</v>
      </c>
      <c r="W14" s="1"/>
      <c r="X14" s="1"/>
    </row>
    <row r="15" spans="1:25" s="168" customFormat="1" x14ac:dyDescent="0.2">
      <c r="A15" s="298"/>
      <c r="B15" s="366">
        <f>'1'!B20</f>
        <v>0</v>
      </c>
      <c r="C15" s="360">
        <f>'1'!D20+'2'!E18+'3'!H18</f>
        <v>0</v>
      </c>
      <c r="D15" s="359">
        <f>'1'!D20+'2'!E18</f>
        <v>0</v>
      </c>
      <c r="E15" s="371">
        <f>('1'!E20+'1'!F20+'1'!G20+'1'!H20)+('2'!H18+'2'!I18+'2'!J18+'2'!K18)</f>
        <v>0</v>
      </c>
      <c r="F15" s="371">
        <f>('1'!E20+'1'!F20+'1'!G20+'1'!H20)+('2'!H18+'2'!I18+'2'!J18+'2'!K18)+('3'!I18+'3'!J18+'3'!K18+'3'!L18)</f>
        <v>0</v>
      </c>
      <c r="G15" s="360">
        <f>'4'!J17+'4'!M17</f>
        <v>0</v>
      </c>
      <c r="H15" s="359">
        <f>'4'!L17+'4'!N17</f>
        <v>0</v>
      </c>
      <c r="I15" s="359">
        <f>'6'!C17</f>
        <v>0</v>
      </c>
      <c r="J15" s="359">
        <f>'6'!D17</f>
        <v>0</v>
      </c>
      <c r="K15" s="90"/>
      <c r="L15" s="360">
        <f>'1'!P20</f>
        <v>0</v>
      </c>
      <c r="M15" s="360">
        <f>'2'!Q18</f>
        <v>0</v>
      </c>
      <c r="N15" s="360">
        <f>'3'!Q18</f>
        <v>0</v>
      </c>
      <c r="O15" s="359">
        <f t="shared" si="0"/>
        <v>0</v>
      </c>
      <c r="P15" s="360">
        <f>'4'!J17</f>
        <v>0</v>
      </c>
      <c r="Q15" s="90"/>
      <c r="R15" s="360">
        <f>'1'!R20</f>
        <v>0</v>
      </c>
      <c r="S15" s="360">
        <f>'2'!R18</f>
        <v>0</v>
      </c>
      <c r="T15" s="360">
        <f>'3'!R18</f>
        <v>0</v>
      </c>
      <c r="U15" s="359">
        <f t="shared" si="1"/>
        <v>0</v>
      </c>
      <c r="V15" s="359">
        <f>'4'!K17</f>
        <v>0</v>
      </c>
      <c r="W15" s="1"/>
      <c r="X15" s="1"/>
    </row>
    <row r="16" spans="1:25" s="168" customFormat="1" x14ac:dyDescent="0.2">
      <c r="A16" s="298"/>
      <c r="B16" s="366">
        <f>'1'!B21</f>
        <v>0</v>
      </c>
      <c r="C16" s="360">
        <f>'1'!D21+'2'!E19+'3'!H19</f>
        <v>0</v>
      </c>
      <c r="D16" s="359">
        <f>'1'!D21+'2'!E19</f>
        <v>0</v>
      </c>
      <c r="E16" s="371">
        <f>('1'!E21+'1'!F21+'1'!G21+'1'!H21)+('2'!H19+'2'!I19+'2'!J19+'2'!K19)</f>
        <v>0</v>
      </c>
      <c r="F16" s="371">
        <f>('1'!E21+'1'!F21+'1'!G21+'1'!H21)+('2'!H19+'2'!I19+'2'!J19+'2'!K19)+('3'!I19+'3'!J19+'3'!K19+'3'!L19)</f>
        <v>0</v>
      </c>
      <c r="G16" s="360">
        <f>'4'!J18+'4'!M18</f>
        <v>0</v>
      </c>
      <c r="H16" s="359">
        <f>'4'!L18+'4'!N18</f>
        <v>0</v>
      </c>
      <c r="I16" s="359">
        <f>'6'!C18</f>
        <v>0</v>
      </c>
      <c r="J16" s="359">
        <f>'6'!D18</f>
        <v>0</v>
      </c>
      <c r="K16" s="90"/>
      <c r="L16" s="360">
        <f>'1'!P21</f>
        <v>0</v>
      </c>
      <c r="M16" s="360">
        <f>'2'!Q19</f>
        <v>0</v>
      </c>
      <c r="N16" s="360">
        <f>'3'!Q19</f>
        <v>0</v>
      </c>
      <c r="O16" s="359">
        <f t="shared" si="0"/>
        <v>0</v>
      </c>
      <c r="P16" s="360">
        <f>'4'!J18</f>
        <v>0</v>
      </c>
      <c r="Q16" s="90"/>
      <c r="R16" s="360">
        <f>'1'!R21</f>
        <v>0</v>
      </c>
      <c r="S16" s="360">
        <f>'2'!R19</f>
        <v>0</v>
      </c>
      <c r="T16" s="360">
        <f>'3'!R19</f>
        <v>0</v>
      </c>
      <c r="U16" s="359">
        <f t="shared" si="1"/>
        <v>0</v>
      </c>
      <c r="V16" s="359">
        <f>'4'!K18</f>
        <v>0</v>
      </c>
      <c r="W16" s="1"/>
      <c r="X16" s="1"/>
    </row>
    <row r="17" spans="1:24" s="170" customFormat="1" ht="25.5" x14ac:dyDescent="0.25">
      <c r="A17" s="312"/>
      <c r="B17" s="367" t="str">
        <f>'1'!B22</f>
        <v>ИТОГО в общеобразовательных  учреждениях:</v>
      </c>
      <c r="C17" s="361">
        <f>SUM(C6:C16)</f>
        <v>39</v>
      </c>
      <c r="D17" s="361">
        <f t="shared" ref="D17:V17" si="2">SUM(D6:D16)</f>
        <v>27</v>
      </c>
      <c r="E17" s="361">
        <f t="shared" si="2"/>
        <v>37</v>
      </c>
      <c r="F17" s="361">
        <f t="shared" si="2"/>
        <v>49</v>
      </c>
      <c r="G17" s="361">
        <f t="shared" si="2"/>
        <v>49</v>
      </c>
      <c r="H17" s="361">
        <f t="shared" si="2"/>
        <v>37</v>
      </c>
      <c r="I17" s="361">
        <f t="shared" si="2"/>
        <v>49</v>
      </c>
      <c r="J17" s="361">
        <f t="shared" si="2"/>
        <v>27</v>
      </c>
      <c r="K17" s="313"/>
      <c r="L17" s="361">
        <f t="shared" si="2"/>
        <v>11</v>
      </c>
      <c r="M17" s="361">
        <f t="shared" si="2"/>
        <v>10</v>
      </c>
      <c r="N17" s="361">
        <f t="shared" si="2"/>
        <v>8</v>
      </c>
      <c r="O17" s="361">
        <f t="shared" si="2"/>
        <v>29</v>
      </c>
      <c r="P17" s="361">
        <f t="shared" si="2"/>
        <v>29</v>
      </c>
      <c r="Q17" s="313"/>
      <c r="R17" s="361">
        <f t="shared" si="2"/>
        <v>11</v>
      </c>
      <c r="S17" s="361">
        <f t="shared" si="2"/>
        <v>10</v>
      </c>
      <c r="T17" s="361">
        <f t="shared" si="2"/>
        <v>8</v>
      </c>
      <c r="U17" s="361">
        <f t="shared" si="2"/>
        <v>29</v>
      </c>
      <c r="V17" s="361">
        <f t="shared" si="2"/>
        <v>29</v>
      </c>
      <c r="W17" s="309"/>
      <c r="X17" s="309"/>
    </row>
    <row r="18" spans="1:24" s="310" customFormat="1" ht="25.5" x14ac:dyDescent="0.25">
      <c r="A18" s="298"/>
      <c r="B18" s="366" t="str">
        <f>'1'!B23</f>
        <v>Вечерние (сменные) общеобразовательные учреждения</v>
      </c>
      <c r="C18" s="360"/>
      <c r="D18" s="359"/>
      <c r="E18" s="370"/>
      <c r="F18" s="370"/>
      <c r="G18" s="360"/>
      <c r="H18" s="359"/>
      <c r="I18" s="359"/>
      <c r="J18" s="359"/>
      <c r="K18" s="90"/>
      <c r="L18" s="360"/>
      <c r="M18" s="360"/>
      <c r="N18" s="360"/>
      <c r="O18" s="359"/>
      <c r="P18" s="360"/>
      <c r="Q18" s="90"/>
      <c r="R18" s="360"/>
      <c r="S18" s="360"/>
      <c r="T18" s="360"/>
      <c r="U18" s="359"/>
      <c r="V18" s="359"/>
      <c r="W18" s="24"/>
      <c r="X18" s="24"/>
    </row>
    <row r="19" spans="1:24" s="168" customFormat="1" x14ac:dyDescent="0.2">
      <c r="A19" s="298"/>
      <c r="B19" s="366">
        <f>'1'!B24</f>
        <v>0</v>
      </c>
      <c r="C19" s="360">
        <f>'1'!D24+'2'!E22+'3'!H22</f>
        <v>0</v>
      </c>
      <c r="D19" s="359">
        <f>'1'!D24+'2'!E22</f>
        <v>0</v>
      </c>
      <c r="E19" s="371">
        <f>('1'!E24+'1'!F24+'1'!G24+'1'!H24)+('2'!H22+'2'!I22+'2'!J22+'2'!K22)</f>
        <v>0</v>
      </c>
      <c r="F19" s="371">
        <f>('1'!E24+'1'!F24+'1'!G24+'1'!H24)+('2'!H22+'2'!I22+'2'!J22+'2'!K22)+('3'!I22+'3'!J22+'3'!K22+'3'!L22)</f>
        <v>0</v>
      </c>
      <c r="G19" s="360">
        <f>'4'!J21+'4'!M21</f>
        <v>0</v>
      </c>
      <c r="H19" s="359">
        <f>'4'!L21+'4'!N21</f>
        <v>0</v>
      </c>
      <c r="I19" s="359">
        <f>'6'!C21</f>
        <v>0</v>
      </c>
      <c r="J19" s="359">
        <f>'6'!D21</f>
        <v>0</v>
      </c>
      <c r="K19" s="90"/>
      <c r="L19" s="360">
        <f>'1'!P24</f>
        <v>0</v>
      </c>
      <c r="M19" s="360">
        <f>'2'!Q22</f>
        <v>0</v>
      </c>
      <c r="N19" s="360">
        <f>'3'!Q22</f>
        <v>0</v>
      </c>
      <c r="O19" s="359">
        <f t="shared" si="0"/>
        <v>0</v>
      </c>
      <c r="P19" s="360">
        <f>'4'!J21</f>
        <v>0</v>
      </c>
      <c r="Q19" s="90"/>
      <c r="R19" s="360">
        <f>'1'!R24</f>
        <v>0</v>
      </c>
      <c r="S19" s="360">
        <f>'2'!R22</f>
        <v>0</v>
      </c>
      <c r="T19" s="360">
        <f>'3'!R22</f>
        <v>0</v>
      </c>
      <c r="U19" s="359">
        <f t="shared" si="1"/>
        <v>0</v>
      </c>
      <c r="V19" s="359">
        <f>'4'!K21</f>
        <v>0</v>
      </c>
      <c r="W19" s="1"/>
      <c r="X19" s="1"/>
    </row>
    <row r="20" spans="1:24" s="168" customFormat="1" x14ac:dyDescent="0.2">
      <c r="A20" s="298"/>
      <c r="B20" s="366">
        <f>'1'!B25</f>
        <v>0</v>
      </c>
      <c r="C20" s="360">
        <f>'1'!D25+'2'!E23+'3'!H23</f>
        <v>0</v>
      </c>
      <c r="D20" s="359">
        <f>'1'!D25+'2'!E23</f>
        <v>0</v>
      </c>
      <c r="E20" s="371">
        <f>('1'!E25+'1'!F25+'1'!G25+'1'!H25)+('2'!H23+'2'!I23+'2'!J23+'2'!K23)</f>
        <v>0</v>
      </c>
      <c r="F20" s="371">
        <f>('1'!E25+'1'!F25+'1'!G25+'1'!H25)+('2'!H23+'2'!I23+'2'!J23+'2'!K23)+('3'!I23+'3'!J23+'3'!K23+'3'!L23)</f>
        <v>0</v>
      </c>
      <c r="G20" s="360">
        <f>'4'!J22+'4'!M22</f>
        <v>0</v>
      </c>
      <c r="H20" s="359">
        <f>'4'!L22+'4'!N22</f>
        <v>0</v>
      </c>
      <c r="I20" s="359">
        <f>'6'!C22</f>
        <v>0</v>
      </c>
      <c r="J20" s="359">
        <f>'6'!D22</f>
        <v>0</v>
      </c>
      <c r="K20" s="90"/>
      <c r="L20" s="360">
        <f>'1'!P25</f>
        <v>0</v>
      </c>
      <c r="M20" s="360">
        <f>'2'!Q23</f>
        <v>0</v>
      </c>
      <c r="N20" s="360">
        <f>'3'!Q23</f>
        <v>0</v>
      </c>
      <c r="O20" s="359">
        <f t="shared" si="0"/>
        <v>0</v>
      </c>
      <c r="P20" s="360">
        <f>'4'!J22</f>
        <v>0</v>
      </c>
      <c r="Q20" s="90"/>
      <c r="R20" s="360">
        <f>'1'!R25</f>
        <v>0</v>
      </c>
      <c r="S20" s="360">
        <f>'2'!R23</f>
        <v>0</v>
      </c>
      <c r="T20" s="360">
        <f>'3'!R23</f>
        <v>0</v>
      </c>
      <c r="U20" s="359">
        <f t="shared" si="1"/>
        <v>0</v>
      </c>
      <c r="V20" s="359">
        <f>'4'!K22</f>
        <v>0</v>
      </c>
      <c r="W20" s="1"/>
      <c r="X20" s="1"/>
    </row>
    <row r="21" spans="1:24" s="168" customFormat="1" x14ac:dyDescent="0.2">
      <c r="A21" s="298"/>
      <c r="B21" s="366">
        <f>'1'!B26</f>
        <v>0</v>
      </c>
      <c r="C21" s="360">
        <f>'1'!D26+'2'!E24+'3'!H24</f>
        <v>0</v>
      </c>
      <c r="D21" s="359">
        <f>'1'!D26+'2'!E24</f>
        <v>0</v>
      </c>
      <c r="E21" s="371">
        <f>('1'!E26+'1'!F26+'1'!G26+'1'!H26)+('2'!H24+'2'!I24+'2'!J24+'2'!K24)</f>
        <v>0</v>
      </c>
      <c r="F21" s="371">
        <f>('1'!E26+'1'!F26+'1'!G26+'1'!H26)+('2'!H24+'2'!I24+'2'!J24+'2'!K24)+('3'!I24+'3'!J24+'3'!K24+'3'!L24)</f>
        <v>0</v>
      </c>
      <c r="G21" s="360">
        <f>'4'!J23+'4'!M23</f>
        <v>0</v>
      </c>
      <c r="H21" s="359">
        <f>'4'!L23+'4'!N23</f>
        <v>0</v>
      </c>
      <c r="I21" s="359">
        <f>'6'!C23</f>
        <v>0</v>
      </c>
      <c r="J21" s="359">
        <f>'6'!D23</f>
        <v>0</v>
      </c>
      <c r="K21" s="90"/>
      <c r="L21" s="360">
        <f>'1'!P26</f>
        <v>0</v>
      </c>
      <c r="M21" s="360">
        <f>'2'!Q24</f>
        <v>0</v>
      </c>
      <c r="N21" s="360">
        <f>'3'!Q24</f>
        <v>0</v>
      </c>
      <c r="O21" s="359">
        <f t="shared" si="0"/>
        <v>0</v>
      </c>
      <c r="P21" s="360">
        <f>'4'!J23</f>
        <v>0</v>
      </c>
      <c r="Q21" s="90"/>
      <c r="R21" s="360">
        <f>'1'!R26</f>
        <v>0</v>
      </c>
      <c r="S21" s="360">
        <f>'2'!R24</f>
        <v>0</v>
      </c>
      <c r="T21" s="360">
        <f>'3'!R24</f>
        <v>0</v>
      </c>
      <c r="U21" s="359">
        <f t="shared" si="1"/>
        <v>0</v>
      </c>
      <c r="V21" s="359">
        <f>'4'!K23</f>
        <v>0</v>
      </c>
      <c r="W21" s="1"/>
      <c r="X21" s="1"/>
    </row>
    <row r="22" spans="1:24" s="168" customFormat="1" ht="38.25" x14ac:dyDescent="0.2">
      <c r="A22" s="312"/>
      <c r="B22" s="367" t="str">
        <f>'1'!B27</f>
        <v>ИТОГО в вечерних (сменных) общеобразовательных учреждениях:</v>
      </c>
      <c r="C22" s="361">
        <f>SUM(C19:C21)</f>
        <v>0</v>
      </c>
      <c r="D22" s="361">
        <f t="shared" ref="D22:V22" si="3">SUM(D19:D21)</f>
        <v>0</v>
      </c>
      <c r="E22" s="361">
        <f t="shared" si="3"/>
        <v>0</v>
      </c>
      <c r="F22" s="361">
        <f t="shared" si="3"/>
        <v>0</v>
      </c>
      <c r="G22" s="361">
        <f t="shared" si="3"/>
        <v>0</v>
      </c>
      <c r="H22" s="361">
        <f t="shared" si="3"/>
        <v>0</v>
      </c>
      <c r="I22" s="361">
        <f t="shared" si="3"/>
        <v>0</v>
      </c>
      <c r="J22" s="361">
        <f t="shared" si="3"/>
        <v>0</v>
      </c>
      <c r="K22" s="313"/>
      <c r="L22" s="361">
        <f t="shared" si="3"/>
        <v>0</v>
      </c>
      <c r="M22" s="361">
        <f t="shared" si="3"/>
        <v>0</v>
      </c>
      <c r="N22" s="361">
        <f t="shared" si="3"/>
        <v>0</v>
      </c>
      <c r="O22" s="361">
        <f t="shared" si="3"/>
        <v>0</v>
      </c>
      <c r="P22" s="361">
        <f t="shared" si="3"/>
        <v>0</v>
      </c>
      <c r="Q22" s="313"/>
      <c r="R22" s="361">
        <f t="shared" si="3"/>
        <v>0</v>
      </c>
      <c r="S22" s="361">
        <f t="shared" si="3"/>
        <v>0</v>
      </c>
      <c r="T22" s="361">
        <f t="shared" si="3"/>
        <v>0</v>
      </c>
      <c r="U22" s="361">
        <f t="shared" si="3"/>
        <v>0</v>
      </c>
      <c r="V22" s="361">
        <f t="shared" si="3"/>
        <v>0</v>
      </c>
      <c r="W22" s="1"/>
      <c r="X22" s="1"/>
    </row>
    <row r="23" spans="1:24" s="16" customFormat="1" ht="16.5" x14ac:dyDescent="0.25">
      <c r="A23" s="299"/>
      <c r="B23" s="368" t="str">
        <f>'1'!B28</f>
        <v>ВСЕГО:</v>
      </c>
      <c r="C23" s="372">
        <f t="shared" ref="C23:J23" si="4">C22+C17</f>
        <v>39</v>
      </c>
      <c r="D23" s="373">
        <f t="shared" si="4"/>
        <v>27</v>
      </c>
      <c r="E23" s="374">
        <f t="shared" si="4"/>
        <v>37</v>
      </c>
      <c r="F23" s="375">
        <f t="shared" si="4"/>
        <v>49</v>
      </c>
      <c r="G23" s="372">
        <f t="shared" si="4"/>
        <v>49</v>
      </c>
      <c r="H23" s="373">
        <f t="shared" si="4"/>
        <v>37</v>
      </c>
      <c r="I23" s="372">
        <f t="shared" si="4"/>
        <v>49</v>
      </c>
      <c r="J23" s="373">
        <f t="shared" si="4"/>
        <v>27</v>
      </c>
      <c r="K23" s="94"/>
      <c r="L23" s="362">
        <f>L22+L17</f>
        <v>11</v>
      </c>
      <c r="M23" s="362">
        <f t="shared" ref="M23:N23" si="5">M22+M17</f>
        <v>10</v>
      </c>
      <c r="N23" s="362">
        <f t="shared" si="5"/>
        <v>8</v>
      </c>
      <c r="O23" s="364">
        <f>O22+O17</f>
        <v>29</v>
      </c>
      <c r="P23" s="364">
        <f>P22+P17</f>
        <v>29</v>
      </c>
      <c r="Q23" s="94"/>
      <c r="R23" s="362">
        <f t="shared" ref="R23" si="6">R22+R17</f>
        <v>11</v>
      </c>
      <c r="S23" s="362">
        <f t="shared" ref="S23" si="7">S22+S17</f>
        <v>10</v>
      </c>
      <c r="T23" s="362">
        <f t="shared" ref="T23" si="8">T22+T17</f>
        <v>8</v>
      </c>
      <c r="U23" s="363">
        <f>U22+U17</f>
        <v>29</v>
      </c>
      <c r="V23" s="363">
        <f>V22+V17</f>
        <v>29</v>
      </c>
      <c r="W23" s="311"/>
      <c r="X23" s="311"/>
    </row>
    <row r="24" spans="1:24" s="168" customFormat="1" ht="51.75" customHeight="1" x14ac:dyDescent="0.2">
      <c r="A24" s="158"/>
      <c r="B24" s="96"/>
      <c r="C24" s="823" t="s">
        <v>104</v>
      </c>
      <c r="D24" s="823"/>
      <c r="E24" s="823"/>
      <c r="F24" s="823"/>
      <c r="G24" s="823"/>
      <c r="H24" s="823"/>
      <c r="I24" s="823"/>
      <c r="J24" s="823"/>
      <c r="K24" s="95"/>
      <c r="L24" s="823" t="s">
        <v>274</v>
      </c>
      <c r="M24" s="823"/>
      <c r="N24" s="823"/>
      <c r="O24" s="823"/>
      <c r="P24" s="823"/>
      <c r="Q24" s="95"/>
      <c r="R24" s="823" t="s">
        <v>124</v>
      </c>
      <c r="S24" s="823"/>
      <c r="T24" s="823"/>
      <c r="U24" s="823"/>
      <c r="V24" s="823"/>
      <c r="W24" s="1"/>
      <c r="X24" s="1"/>
    </row>
    <row r="25" spans="1:24" s="168" customFormat="1" x14ac:dyDescent="0.2">
      <c r="A25" s="158"/>
      <c r="B25" s="96"/>
      <c r="C25" s="89"/>
      <c r="D25" s="89"/>
      <c r="E25" s="89"/>
      <c r="F25" s="89"/>
      <c r="G25" s="89"/>
      <c r="H25" s="89"/>
      <c r="I25" s="89"/>
      <c r="J25" s="89"/>
      <c r="K25" s="90"/>
      <c r="L25" s="90"/>
      <c r="M25" s="90"/>
      <c r="N25" s="90"/>
      <c r="O25" s="90"/>
      <c r="P25" s="91"/>
      <c r="Q25" s="90"/>
      <c r="R25" s="90"/>
      <c r="S25" s="90"/>
      <c r="T25" s="90"/>
      <c r="U25" s="90"/>
      <c r="V25" s="90"/>
      <c r="W25" s="1"/>
      <c r="X25" s="1"/>
    </row>
    <row r="26" spans="1:24" s="168" customFormat="1" x14ac:dyDescent="0.2">
      <c r="A26" s="158"/>
      <c r="B26" s="96"/>
      <c r="C26" s="89"/>
      <c r="D26" s="89"/>
      <c r="E26" s="89"/>
      <c r="F26" s="89"/>
      <c r="G26" s="89"/>
      <c r="H26" s="89"/>
      <c r="I26" s="89"/>
      <c r="J26" s="89"/>
      <c r="K26" s="90"/>
      <c r="L26" s="90"/>
      <c r="M26" s="90"/>
      <c r="N26" s="90"/>
      <c r="O26" s="90"/>
      <c r="P26" s="91"/>
      <c r="Q26" s="90"/>
      <c r="R26" s="90"/>
      <c r="S26" s="90"/>
      <c r="T26" s="90"/>
      <c r="U26" s="90"/>
      <c r="V26" s="90"/>
      <c r="W26" s="1"/>
      <c r="X26" s="1"/>
    </row>
    <row r="27" spans="1:24" s="168" customFormat="1" x14ac:dyDescent="0.2">
      <c r="A27" s="158"/>
      <c r="B27" s="96"/>
      <c r="C27" s="89"/>
      <c r="D27" s="89"/>
      <c r="E27" s="89"/>
      <c r="F27" s="89"/>
      <c r="G27" s="89"/>
      <c r="H27" s="89"/>
      <c r="I27" s="89"/>
      <c r="J27" s="89"/>
      <c r="K27" s="90"/>
      <c r="L27" s="90"/>
      <c r="M27" s="90"/>
      <c r="N27" s="90"/>
      <c r="O27" s="90"/>
      <c r="P27" s="91"/>
      <c r="Q27" s="90"/>
      <c r="R27" s="90"/>
      <c r="S27" s="90"/>
      <c r="T27" s="90"/>
      <c r="U27" s="90"/>
      <c r="V27" s="90"/>
      <c r="W27" s="1"/>
      <c r="X27" s="1"/>
    </row>
    <row r="28" spans="1:24" s="168" customFormat="1" x14ac:dyDescent="0.2">
      <c r="A28" s="158"/>
      <c r="B28" s="96"/>
      <c r="C28" s="89"/>
      <c r="D28" s="89"/>
      <c r="E28" s="89"/>
      <c r="F28" s="89"/>
      <c r="G28" s="89"/>
      <c r="H28" s="89"/>
      <c r="I28" s="89"/>
      <c r="J28" s="89"/>
      <c r="K28" s="90"/>
      <c r="L28" s="90"/>
      <c r="M28" s="90"/>
      <c r="N28" s="90"/>
      <c r="O28" s="90"/>
      <c r="P28" s="91"/>
      <c r="Q28" s="90"/>
      <c r="R28" s="90"/>
      <c r="S28" s="90"/>
      <c r="T28" s="90"/>
      <c r="U28" s="90"/>
      <c r="V28" s="90"/>
      <c r="W28" s="1"/>
      <c r="X28" s="1"/>
    </row>
    <row r="29" spans="1:24" s="168" customFormat="1" ht="12.75" customHeight="1" x14ac:dyDescent="0.2">
      <c r="A29" s="158"/>
      <c r="B29" s="96"/>
      <c r="C29" s="89"/>
      <c r="D29" s="333">
        <f>F17</f>
        <v>49</v>
      </c>
      <c r="E29" s="334">
        <f>D29/D30</f>
        <v>1.2564102564102564</v>
      </c>
      <c r="F29" s="820" t="s">
        <v>358</v>
      </c>
      <c r="G29" s="820"/>
      <c r="I29" s="89"/>
      <c r="J29" s="89"/>
      <c r="K29" s="90"/>
      <c r="L29" s="90"/>
      <c r="M29" s="90"/>
      <c r="N29" s="90"/>
      <c r="O29" s="90"/>
      <c r="P29" s="91"/>
      <c r="Q29" s="90"/>
      <c r="R29" s="90"/>
      <c r="S29" s="90"/>
      <c r="T29" s="90"/>
      <c r="U29" s="90"/>
      <c r="V29" s="90"/>
      <c r="W29" s="1"/>
      <c r="X29" s="1"/>
    </row>
    <row r="30" spans="1:24" s="168" customFormat="1" x14ac:dyDescent="0.2">
      <c r="A30" s="158"/>
      <c r="B30" s="96"/>
      <c r="C30" s="89"/>
      <c r="D30" s="333">
        <f>C17</f>
        <v>39</v>
      </c>
      <c r="E30" s="334"/>
      <c r="F30" s="820"/>
      <c r="G30" s="820"/>
      <c r="I30" s="89"/>
      <c r="J30" s="89"/>
      <c r="K30" s="90"/>
      <c r="L30" s="90"/>
      <c r="M30" s="90"/>
      <c r="N30" s="90"/>
      <c r="O30" s="90"/>
      <c r="P30" s="91"/>
      <c r="Q30" s="90"/>
      <c r="R30" s="90"/>
      <c r="S30" s="90"/>
      <c r="T30" s="90"/>
      <c r="U30" s="90"/>
      <c r="V30" s="90"/>
      <c r="W30" s="1"/>
      <c r="X30" s="1"/>
    </row>
    <row r="31" spans="1:24" s="168" customFormat="1" x14ac:dyDescent="0.2">
      <c r="A31" s="158"/>
      <c r="B31" s="96"/>
      <c r="C31" s="89"/>
      <c r="D31" s="89"/>
      <c r="E31" s="89"/>
      <c r="F31" s="89"/>
      <c r="G31" s="89"/>
      <c r="I31" s="89"/>
      <c r="J31" s="89"/>
      <c r="K31" s="90"/>
      <c r="L31" s="90"/>
      <c r="M31" s="90"/>
      <c r="N31" s="90"/>
      <c r="O31" s="90"/>
      <c r="P31" s="91"/>
      <c r="Q31" s="90"/>
      <c r="R31" s="90"/>
      <c r="S31" s="90"/>
      <c r="T31" s="90"/>
      <c r="U31" s="90"/>
      <c r="V31" s="90"/>
      <c r="W31" s="1"/>
      <c r="X31" s="1"/>
    </row>
    <row r="32" spans="1:24" s="168" customFormat="1" ht="12.75" customHeight="1" x14ac:dyDescent="0.2">
      <c r="A32" s="158"/>
      <c r="B32" s="96"/>
      <c r="C32" s="89"/>
      <c r="D32" s="333">
        <f>E17</f>
        <v>37</v>
      </c>
      <c r="E32" s="334">
        <f>D32/D33</f>
        <v>1.3703703703703705</v>
      </c>
      <c r="F32" s="820" t="s">
        <v>360</v>
      </c>
      <c r="G32" s="820"/>
      <c r="I32" s="89"/>
      <c r="J32" s="89"/>
      <c r="K32" s="90"/>
      <c r="L32" s="90"/>
      <c r="M32" s="90"/>
      <c r="N32" s="90"/>
      <c r="O32" s="90"/>
      <c r="P32" s="91"/>
      <c r="Q32" s="90"/>
      <c r="R32" s="90"/>
      <c r="S32" s="90"/>
      <c r="T32" s="90"/>
      <c r="U32" s="90"/>
      <c r="V32" s="90"/>
      <c r="W32" s="1"/>
      <c r="X32" s="1"/>
    </row>
    <row r="33" spans="1:24" s="168" customFormat="1" x14ac:dyDescent="0.2">
      <c r="A33" s="158"/>
      <c r="B33" s="96"/>
      <c r="C33" s="89"/>
      <c r="D33" s="333">
        <f>D17</f>
        <v>27</v>
      </c>
      <c r="E33" s="334"/>
      <c r="F33" s="820"/>
      <c r="G33" s="820"/>
      <c r="I33" s="89"/>
      <c r="J33" s="89"/>
      <c r="K33" s="90"/>
      <c r="L33" s="90"/>
      <c r="M33" s="90"/>
      <c r="N33" s="90"/>
      <c r="O33" s="90"/>
      <c r="P33" s="91"/>
      <c r="Q33" s="90"/>
      <c r="R33" s="90"/>
      <c r="S33" s="90"/>
      <c r="T33" s="90"/>
      <c r="U33" s="90"/>
      <c r="V33" s="90"/>
      <c r="W33" s="1"/>
      <c r="X33" s="1"/>
    </row>
    <row r="34" spans="1:24" s="168" customFormat="1" x14ac:dyDescent="0.2">
      <c r="A34" s="158"/>
      <c r="B34" s="96"/>
      <c r="C34" s="89"/>
      <c r="D34" s="89"/>
      <c r="E34" s="89"/>
      <c r="F34" s="89"/>
      <c r="G34" s="89"/>
      <c r="H34" s="89"/>
      <c r="I34" s="89"/>
      <c r="J34" s="89"/>
      <c r="K34" s="90"/>
      <c r="L34" s="90"/>
      <c r="M34" s="90"/>
      <c r="N34" s="90"/>
      <c r="O34" s="90"/>
      <c r="P34" s="91"/>
      <c r="Q34" s="90"/>
      <c r="R34" s="90"/>
      <c r="S34" s="90"/>
      <c r="T34" s="90"/>
      <c r="U34" s="90"/>
      <c r="V34" s="90"/>
      <c r="W34" s="1"/>
      <c r="X34" s="1"/>
    </row>
    <row r="35" spans="1:24" s="168" customFormat="1" x14ac:dyDescent="0.2">
      <c r="A35" s="158"/>
      <c r="B35" s="96"/>
      <c r="C35" s="89"/>
      <c r="D35" s="89"/>
      <c r="E35" s="89"/>
      <c r="F35" s="89"/>
      <c r="G35" s="89"/>
      <c r="H35" s="89"/>
      <c r="I35" s="89"/>
      <c r="J35" s="89"/>
      <c r="K35" s="90"/>
      <c r="L35" s="90"/>
      <c r="M35" s="90"/>
      <c r="N35" s="90"/>
      <c r="O35" s="90"/>
      <c r="P35" s="91"/>
      <c r="Q35" s="90"/>
      <c r="R35" s="90"/>
      <c r="S35" s="90"/>
      <c r="T35" s="90"/>
      <c r="U35" s="90"/>
      <c r="V35" s="90"/>
      <c r="W35" s="1"/>
      <c r="X35" s="1"/>
    </row>
    <row r="36" spans="1:24" s="168" customFormat="1" x14ac:dyDescent="0.2">
      <c r="A36" s="158"/>
      <c r="B36" s="96"/>
      <c r="C36" s="89"/>
      <c r="D36" s="89"/>
      <c r="E36" s="89"/>
      <c r="F36" s="89"/>
      <c r="G36" s="89"/>
      <c r="H36" s="89"/>
      <c r="I36" s="89"/>
      <c r="J36" s="89"/>
      <c r="K36" s="90"/>
      <c r="L36" s="90"/>
      <c r="M36" s="90"/>
      <c r="N36" s="90"/>
      <c r="O36" s="90"/>
      <c r="P36" s="91"/>
      <c r="Q36" s="90"/>
      <c r="R36" s="90"/>
      <c r="S36" s="90"/>
      <c r="T36" s="90"/>
      <c r="U36" s="90"/>
      <c r="V36" s="90"/>
      <c r="W36" s="1"/>
      <c r="X36" s="1"/>
    </row>
    <row r="37" spans="1:24" s="168" customFormat="1" x14ac:dyDescent="0.2">
      <c r="A37" s="158"/>
      <c r="B37" s="96"/>
      <c r="C37" s="89"/>
      <c r="D37" s="89"/>
      <c r="E37" s="89"/>
      <c r="F37" s="89"/>
      <c r="G37" s="89"/>
      <c r="H37" s="89"/>
      <c r="I37" s="89"/>
      <c r="J37" s="89"/>
      <c r="K37" s="90"/>
      <c r="L37" s="90"/>
      <c r="M37" s="90"/>
      <c r="N37" s="90"/>
      <c r="O37" s="90"/>
      <c r="P37" s="91"/>
      <c r="Q37" s="90"/>
      <c r="R37" s="90"/>
      <c r="S37" s="90"/>
      <c r="T37" s="90"/>
      <c r="U37" s="90"/>
      <c r="V37" s="90"/>
      <c r="W37" s="1"/>
      <c r="X37" s="1"/>
    </row>
    <row r="38" spans="1:24" s="168" customFormat="1" x14ac:dyDescent="0.2">
      <c r="A38" s="158"/>
      <c r="B38" s="96"/>
      <c r="C38" s="89"/>
      <c r="D38" s="89"/>
      <c r="E38" s="89"/>
      <c r="F38" s="89"/>
      <c r="G38" s="89"/>
      <c r="H38" s="89"/>
      <c r="I38" s="89"/>
      <c r="J38" s="89"/>
      <c r="K38" s="90"/>
      <c r="L38" s="90"/>
      <c r="M38" s="90"/>
      <c r="N38" s="90"/>
      <c r="O38" s="90"/>
      <c r="P38" s="91"/>
      <c r="Q38" s="90"/>
      <c r="R38" s="90"/>
      <c r="S38" s="90"/>
      <c r="T38" s="90"/>
      <c r="U38" s="90"/>
      <c r="V38" s="90"/>
      <c r="W38" s="1"/>
      <c r="X38" s="1"/>
    </row>
    <row r="39" spans="1:24" s="168" customFormat="1" x14ac:dyDescent="0.2">
      <c r="A39" s="158"/>
      <c r="B39" s="96"/>
      <c r="C39" s="89"/>
      <c r="D39" s="89"/>
      <c r="E39" s="89"/>
      <c r="F39" s="89"/>
      <c r="G39" s="89"/>
      <c r="H39" s="89"/>
      <c r="I39" s="89"/>
      <c r="J39" s="89"/>
      <c r="K39" s="90"/>
      <c r="L39" s="90"/>
      <c r="M39" s="90"/>
      <c r="N39" s="90"/>
      <c r="O39" s="90"/>
      <c r="P39" s="91"/>
      <c r="Q39" s="90"/>
      <c r="R39" s="90"/>
      <c r="S39" s="90"/>
      <c r="T39" s="90"/>
      <c r="U39" s="90"/>
      <c r="V39" s="90"/>
      <c r="W39" s="1"/>
      <c r="X39" s="1"/>
    </row>
    <row r="40" spans="1:24" s="168" customFormat="1" x14ac:dyDescent="0.2">
      <c r="A40" s="158"/>
      <c r="B40" s="96"/>
      <c r="C40" s="89"/>
      <c r="D40" s="89"/>
      <c r="E40" s="89"/>
      <c r="F40" s="89"/>
      <c r="G40" s="89"/>
      <c r="H40" s="89"/>
      <c r="I40" s="89"/>
      <c r="J40" s="89"/>
      <c r="K40" s="90"/>
      <c r="L40" s="90"/>
      <c r="M40" s="90"/>
      <c r="N40" s="90"/>
      <c r="O40" s="90"/>
      <c r="P40" s="91"/>
      <c r="Q40" s="90"/>
      <c r="R40" s="90"/>
      <c r="S40" s="90"/>
      <c r="T40" s="90"/>
      <c r="U40" s="90"/>
      <c r="V40" s="90"/>
      <c r="W40" s="1"/>
      <c r="X40" s="1"/>
    </row>
    <row r="41" spans="1:24" s="168" customFormat="1" x14ac:dyDescent="0.2">
      <c r="A41" s="158"/>
      <c r="B41" s="96"/>
      <c r="C41" s="89"/>
      <c r="D41" s="89"/>
      <c r="E41" s="89"/>
      <c r="F41" s="89"/>
      <c r="G41" s="89"/>
      <c r="H41" s="89"/>
      <c r="I41" s="89"/>
      <c r="J41" s="89"/>
      <c r="K41" s="90"/>
      <c r="L41" s="90"/>
      <c r="M41" s="90"/>
      <c r="N41" s="90"/>
      <c r="O41" s="90"/>
      <c r="P41" s="91"/>
      <c r="Q41" s="90"/>
      <c r="R41" s="90"/>
      <c r="S41" s="90"/>
      <c r="T41" s="90"/>
      <c r="U41" s="90"/>
      <c r="V41" s="90"/>
      <c r="W41" s="1"/>
      <c r="X41" s="1"/>
    </row>
    <row r="42" spans="1:24" s="168" customFormat="1" x14ac:dyDescent="0.2">
      <c r="A42" s="158"/>
      <c r="B42" s="96"/>
      <c r="C42" s="89"/>
      <c r="D42" s="89"/>
      <c r="E42" s="89"/>
      <c r="F42" s="89"/>
      <c r="G42" s="89"/>
      <c r="H42" s="89"/>
      <c r="I42" s="89"/>
      <c r="J42" s="89"/>
      <c r="K42" s="90"/>
      <c r="L42" s="90"/>
      <c r="M42" s="90"/>
      <c r="N42" s="90"/>
      <c r="O42" s="90"/>
      <c r="P42" s="91"/>
      <c r="Q42" s="90"/>
      <c r="R42" s="90"/>
      <c r="S42" s="90"/>
      <c r="T42" s="90"/>
      <c r="U42" s="90"/>
      <c r="V42" s="90"/>
      <c r="W42" s="1"/>
      <c r="X42" s="1"/>
    </row>
    <row r="43" spans="1:24" s="168" customFormat="1" x14ac:dyDescent="0.2">
      <c r="A43" s="158"/>
      <c r="B43" s="96"/>
      <c r="C43" s="89"/>
      <c r="D43" s="89"/>
      <c r="E43" s="89"/>
      <c r="F43" s="89"/>
      <c r="G43" s="89"/>
      <c r="H43" s="89"/>
      <c r="I43" s="89"/>
      <c r="J43" s="89"/>
      <c r="K43" s="90"/>
      <c r="L43" s="90"/>
      <c r="M43" s="90"/>
      <c r="N43" s="90"/>
      <c r="O43" s="90"/>
      <c r="P43" s="91"/>
      <c r="Q43" s="90"/>
      <c r="R43" s="90"/>
      <c r="S43" s="90"/>
      <c r="T43" s="90"/>
      <c r="U43" s="90"/>
      <c r="V43" s="90"/>
      <c r="W43" s="1"/>
      <c r="X43" s="1"/>
    </row>
    <row r="44" spans="1:24" s="168" customFormat="1" x14ac:dyDescent="0.2">
      <c r="A44" s="158"/>
      <c r="B44" s="96"/>
      <c r="C44" s="89"/>
      <c r="D44" s="89"/>
      <c r="E44" s="89"/>
      <c r="F44" s="89"/>
      <c r="G44" s="89"/>
      <c r="H44" s="89"/>
      <c r="I44" s="89"/>
      <c r="J44" s="89"/>
      <c r="K44" s="90"/>
      <c r="L44" s="90"/>
      <c r="M44" s="90"/>
      <c r="N44" s="90"/>
      <c r="O44" s="90"/>
      <c r="P44" s="91"/>
      <c r="Q44" s="90"/>
      <c r="R44" s="90"/>
      <c r="S44" s="90"/>
      <c r="T44" s="90"/>
      <c r="U44" s="90"/>
      <c r="V44" s="90"/>
      <c r="W44" s="1"/>
      <c r="X44" s="1"/>
    </row>
    <row r="45" spans="1:24" s="168" customFormat="1" x14ac:dyDescent="0.2">
      <c r="A45" s="158"/>
      <c r="B45" s="96"/>
      <c r="C45" s="89"/>
      <c r="D45" s="89"/>
      <c r="E45" s="89"/>
      <c r="F45" s="89"/>
      <c r="G45" s="89"/>
      <c r="H45" s="89"/>
      <c r="I45" s="89"/>
      <c r="J45" s="89"/>
      <c r="K45" s="90"/>
      <c r="L45" s="90"/>
      <c r="M45" s="90"/>
      <c r="N45" s="90"/>
      <c r="O45" s="90"/>
      <c r="P45" s="91"/>
      <c r="Q45" s="90"/>
      <c r="R45" s="90"/>
      <c r="S45" s="90"/>
      <c r="T45" s="90"/>
      <c r="U45" s="90"/>
      <c r="V45" s="90"/>
      <c r="W45" s="1"/>
      <c r="X45" s="1"/>
    </row>
    <row r="46" spans="1:24" s="168" customFormat="1" x14ac:dyDescent="0.2">
      <c r="A46" s="158"/>
      <c r="B46" s="96"/>
      <c r="C46" s="89"/>
      <c r="D46" s="89"/>
      <c r="E46" s="89"/>
      <c r="F46" s="89"/>
      <c r="G46" s="89"/>
      <c r="H46" s="89"/>
      <c r="I46" s="89"/>
      <c r="J46" s="89"/>
      <c r="K46" s="90"/>
      <c r="L46" s="90"/>
      <c r="M46" s="90"/>
      <c r="N46" s="90"/>
      <c r="O46" s="90"/>
      <c r="P46" s="91"/>
      <c r="Q46" s="90"/>
      <c r="R46" s="90"/>
      <c r="S46" s="90"/>
      <c r="T46" s="90"/>
      <c r="U46" s="90"/>
      <c r="V46" s="90"/>
      <c r="W46" s="1"/>
      <c r="X46" s="1"/>
    </row>
    <row r="47" spans="1:24" s="168" customFormat="1" x14ac:dyDescent="0.2">
      <c r="A47" s="158"/>
      <c r="B47" s="96"/>
      <c r="C47" s="89"/>
      <c r="D47" s="89"/>
      <c r="E47" s="89"/>
      <c r="F47" s="89"/>
      <c r="G47" s="89"/>
      <c r="H47" s="89"/>
      <c r="I47" s="89"/>
      <c r="J47" s="89"/>
      <c r="K47" s="90"/>
      <c r="L47" s="90"/>
      <c r="M47" s="90"/>
      <c r="N47" s="90"/>
      <c r="O47" s="90"/>
      <c r="P47" s="91"/>
      <c r="Q47" s="90"/>
      <c r="R47" s="90"/>
      <c r="S47" s="90"/>
      <c r="T47" s="90"/>
      <c r="U47" s="90"/>
      <c r="V47" s="90"/>
      <c r="W47" s="1"/>
      <c r="X47" s="1"/>
    </row>
    <row r="48" spans="1:24" s="168" customFormat="1" x14ac:dyDescent="0.2">
      <c r="A48" s="158"/>
      <c r="B48" s="96"/>
      <c r="C48" s="89"/>
      <c r="D48" s="89"/>
      <c r="E48" s="89"/>
      <c r="F48" s="89"/>
      <c r="G48" s="89"/>
      <c r="H48" s="89"/>
      <c r="I48" s="89"/>
      <c r="J48" s="89"/>
      <c r="K48" s="90"/>
      <c r="L48" s="90"/>
      <c r="M48" s="90"/>
      <c r="N48" s="90"/>
      <c r="O48" s="90"/>
      <c r="P48" s="91"/>
      <c r="Q48" s="90"/>
      <c r="R48" s="90"/>
      <c r="S48" s="90"/>
      <c r="T48" s="90"/>
      <c r="U48" s="90"/>
      <c r="V48" s="90"/>
      <c r="W48" s="1"/>
      <c r="X48" s="1"/>
    </row>
    <row r="49" spans="1:24" s="168" customFormat="1" x14ac:dyDescent="0.2">
      <c r="A49" s="158"/>
      <c r="B49" s="96"/>
      <c r="C49" s="89"/>
      <c r="D49" s="89"/>
      <c r="E49" s="89"/>
      <c r="F49" s="89"/>
      <c r="G49" s="89"/>
      <c r="H49" s="89"/>
      <c r="I49" s="89"/>
      <c r="J49" s="89"/>
      <c r="K49" s="90"/>
      <c r="L49" s="90"/>
      <c r="M49" s="90"/>
      <c r="N49" s="90"/>
      <c r="O49" s="90"/>
      <c r="P49" s="91"/>
      <c r="Q49" s="90"/>
      <c r="R49" s="90"/>
      <c r="S49" s="90"/>
      <c r="T49" s="90"/>
      <c r="U49" s="90"/>
      <c r="V49" s="90"/>
      <c r="W49" s="1"/>
      <c r="X49" s="1"/>
    </row>
    <row r="50" spans="1:24" s="168" customFormat="1" x14ac:dyDescent="0.2">
      <c r="A50" s="158"/>
      <c r="B50" s="96"/>
      <c r="C50" s="89"/>
      <c r="D50" s="89"/>
      <c r="E50" s="89"/>
      <c r="F50" s="89"/>
      <c r="G50" s="89"/>
      <c r="H50" s="89"/>
      <c r="I50" s="89"/>
      <c r="J50" s="89"/>
      <c r="K50" s="90"/>
      <c r="L50" s="90"/>
      <c r="M50" s="90"/>
      <c r="N50" s="90"/>
      <c r="O50" s="90"/>
      <c r="P50" s="91"/>
      <c r="Q50" s="90"/>
      <c r="R50" s="90"/>
      <c r="S50" s="90"/>
      <c r="T50" s="90"/>
      <c r="U50" s="90"/>
      <c r="V50" s="90"/>
      <c r="W50" s="1"/>
      <c r="X50" s="1"/>
    </row>
    <row r="51" spans="1:24" s="168" customFormat="1" x14ac:dyDescent="0.2">
      <c r="A51" s="158"/>
      <c r="B51" s="96"/>
      <c r="C51" s="89"/>
      <c r="D51" s="89"/>
      <c r="E51" s="89"/>
      <c r="F51" s="89"/>
      <c r="G51" s="89"/>
      <c r="H51" s="89"/>
      <c r="I51" s="89"/>
      <c r="J51" s="89"/>
      <c r="K51" s="90"/>
      <c r="L51" s="90"/>
      <c r="M51" s="90"/>
      <c r="N51" s="90"/>
      <c r="O51" s="90"/>
      <c r="P51" s="91"/>
      <c r="Q51" s="90"/>
      <c r="R51" s="90"/>
      <c r="S51" s="90"/>
      <c r="T51" s="90"/>
      <c r="U51" s="90"/>
      <c r="V51" s="90"/>
      <c r="W51" s="1"/>
      <c r="X51" s="1"/>
    </row>
    <row r="52" spans="1:24" s="168" customFormat="1" x14ac:dyDescent="0.2">
      <c r="A52" s="158"/>
      <c r="B52" s="96"/>
      <c r="C52" s="89"/>
      <c r="D52" s="89"/>
      <c r="E52" s="89"/>
      <c r="F52" s="89"/>
      <c r="G52" s="89"/>
      <c r="H52" s="89"/>
      <c r="I52" s="89"/>
      <c r="J52" s="89"/>
      <c r="K52" s="90"/>
      <c r="L52" s="90"/>
      <c r="M52" s="90"/>
      <c r="N52" s="90"/>
      <c r="O52" s="90"/>
      <c r="P52" s="91"/>
      <c r="Q52" s="90"/>
      <c r="R52" s="90"/>
      <c r="S52" s="90"/>
      <c r="T52" s="90"/>
      <c r="U52" s="90"/>
      <c r="V52" s="90"/>
      <c r="W52" s="1"/>
      <c r="X52" s="1"/>
    </row>
    <row r="53" spans="1:24" s="168" customFormat="1" x14ac:dyDescent="0.2">
      <c r="A53" s="158"/>
      <c r="B53" s="96"/>
      <c r="C53" s="89"/>
      <c r="D53" s="89"/>
      <c r="E53" s="89"/>
      <c r="F53" s="89"/>
      <c r="G53" s="89"/>
      <c r="H53" s="89"/>
      <c r="I53" s="89"/>
      <c r="J53" s="89"/>
      <c r="K53" s="90"/>
      <c r="L53" s="90"/>
      <c r="M53" s="90"/>
      <c r="N53" s="90"/>
      <c r="O53" s="90"/>
      <c r="P53" s="91"/>
      <c r="Q53" s="90"/>
      <c r="R53" s="90"/>
      <c r="S53" s="90"/>
      <c r="T53" s="90"/>
      <c r="U53" s="90"/>
      <c r="V53" s="90"/>
      <c r="W53" s="1"/>
      <c r="X53" s="1"/>
    </row>
    <row r="54" spans="1:24" s="168" customFormat="1" x14ac:dyDescent="0.2">
      <c r="A54" s="158"/>
      <c r="B54" s="96"/>
      <c r="C54" s="89"/>
      <c r="D54" s="89"/>
      <c r="E54" s="89"/>
      <c r="F54" s="89"/>
      <c r="G54" s="89"/>
      <c r="H54" s="89"/>
      <c r="I54" s="89"/>
      <c r="J54" s="89"/>
      <c r="K54" s="90"/>
      <c r="L54" s="90"/>
      <c r="M54" s="90"/>
      <c r="N54" s="90"/>
      <c r="O54" s="90"/>
      <c r="P54" s="91"/>
      <c r="Q54" s="90"/>
      <c r="R54" s="90"/>
      <c r="S54" s="90"/>
      <c r="T54" s="90"/>
      <c r="U54" s="90"/>
      <c r="V54" s="90"/>
      <c r="W54" s="1"/>
      <c r="X54" s="1"/>
    </row>
    <row r="55" spans="1:24" s="168" customFormat="1" x14ac:dyDescent="0.2">
      <c r="A55" s="158"/>
      <c r="B55" s="96"/>
      <c r="C55" s="89"/>
      <c r="D55" s="89"/>
      <c r="E55" s="89"/>
      <c r="F55" s="89"/>
      <c r="G55" s="89"/>
      <c r="H55" s="89"/>
      <c r="I55" s="89"/>
      <c r="J55" s="89"/>
      <c r="K55" s="90"/>
      <c r="L55" s="90"/>
      <c r="M55" s="90"/>
      <c r="N55" s="90"/>
      <c r="O55" s="90"/>
      <c r="P55" s="91"/>
      <c r="Q55" s="90"/>
      <c r="R55" s="90"/>
      <c r="S55" s="90"/>
      <c r="T55" s="90"/>
      <c r="U55" s="90"/>
      <c r="V55" s="90"/>
      <c r="W55" s="1"/>
      <c r="X55" s="1"/>
    </row>
  </sheetData>
  <mergeCells count="11">
    <mergeCell ref="F29:G30"/>
    <mergeCell ref="F32:G33"/>
    <mergeCell ref="B1:C1"/>
    <mergeCell ref="O4:P4"/>
    <mergeCell ref="V3:V4"/>
    <mergeCell ref="R24:V24"/>
    <mergeCell ref="G3:H3"/>
    <mergeCell ref="I3:J3"/>
    <mergeCell ref="C24:J24"/>
    <mergeCell ref="L24:P24"/>
    <mergeCell ref="C3:F3"/>
  </mergeCells>
  <pageMargins left="0.35433070866141736" right="0.43307086614173229" top="0.31496062992125984" bottom="0.31496062992125984" header="0.31496062992125984" footer="0.31496062992125984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9"/>
  <sheetViews>
    <sheetView zoomScale="75" zoomScaleNormal="75" workbookViewId="0">
      <selection activeCell="E5" sqref="E5"/>
    </sheetView>
  </sheetViews>
  <sheetFormatPr defaultRowHeight="15" x14ac:dyDescent="0.25"/>
  <cols>
    <col min="1" max="1" width="4.7109375" style="319" customWidth="1"/>
    <col min="2" max="2" width="29.28515625" style="67" customWidth="1"/>
    <col min="3" max="3" width="8.140625" style="67" customWidth="1"/>
    <col min="4" max="4" width="3.28515625" style="67" customWidth="1"/>
    <col min="5" max="5" width="3.28515625" style="67" bestFit="1" customWidth="1"/>
    <col min="6" max="6" width="3.28515625" style="87" customWidth="1"/>
    <col min="7" max="7" width="3.28515625" style="67" bestFit="1" customWidth="1"/>
    <col min="8" max="8" width="5.7109375" style="67" customWidth="1"/>
    <col min="9" max="9" width="5.85546875" style="67" bestFit="1" customWidth="1"/>
    <col min="10" max="10" width="5.7109375" style="67" customWidth="1"/>
    <col min="11" max="11" width="5.85546875" style="67" bestFit="1" customWidth="1"/>
    <col min="12" max="12" width="5" style="85" customWidth="1"/>
    <col min="13" max="13" width="5.85546875" style="85" bestFit="1" customWidth="1"/>
    <col min="14" max="15" width="3.28515625" style="85" customWidth="1"/>
    <col min="16" max="16" width="5.7109375" style="85" bestFit="1" customWidth="1"/>
    <col min="17" max="19" width="3.28515625" style="85" customWidth="1"/>
    <col min="20" max="20" width="5.7109375" style="85" customWidth="1"/>
    <col min="21" max="21" width="4.28515625" style="85" customWidth="1"/>
    <col min="22" max="22" width="5.7109375" style="85" customWidth="1"/>
    <col min="23" max="25" width="5.7109375" customWidth="1"/>
    <col min="26" max="26" width="8.140625" style="419" customWidth="1"/>
    <col min="27" max="27" width="8.140625" bestFit="1" customWidth="1"/>
    <col min="28" max="28" width="6.7109375" customWidth="1"/>
    <col min="29" max="29" width="6.5703125" customWidth="1"/>
    <col min="30" max="30" width="3.85546875" customWidth="1"/>
    <col min="31" max="31" width="8.85546875" style="452"/>
  </cols>
  <sheetData>
    <row r="1" spans="1:31" s="86" customFormat="1" ht="204" customHeight="1" x14ac:dyDescent="0.25">
      <c r="A1" s="440"/>
      <c r="B1" s="404" t="s">
        <v>399</v>
      </c>
      <c r="C1" s="386" t="s">
        <v>248</v>
      </c>
      <c r="D1" s="386" t="s">
        <v>249</v>
      </c>
      <c r="E1" s="386" t="s">
        <v>251</v>
      </c>
      <c r="F1" s="387" t="s">
        <v>252</v>
      </c>
      <c r="G1" s="386" t="s">
        <v>256</v>
      </c>
      <c r="H1" s="388" t="s">
        <v>257</v>
      </c>
      <c r="I1" s="386" t="s">
        <v>258</v>
      </c>
      <c r="J1" s="386" t="s">
        <v>259</v>
      </c>
      <c r="K1" s="386" t="s">
        <v>260</v>
      </c>
      <c r="L1" s="386" t="s">
        <v>261</v>
      </c>
      <c r="M1" s="384" t="s">
        <v>391</v>
      </c>
      <c r="N1" s="384" t="s">
        <v>262</v>
      </c>
      <c r="O1" s="384" t="s">
        <v>263</v>
      </c>
      <c r="P1" s="384" t="s">
        <v>277</v>
      </c>
      <c r="Q1" s="384" t="s">
        <v>265</v>
      </c>
      <c r="R1" s="384" t="s">
        <v>266</v>
      </c>
      <c r="S1" s="384" t="s">
        <v>267</v>
      </c>
      <c r="T1" s="351" t="s">
        <v>268</v>
      </c>
      <c r="U1" s="351" t="s">
        <v>281</v>
      </c>
      <c r="V1" s="385" t="s">
        <v>269</v>
      </c>
      <c r="W1" s="385" t="s">
        <v>270</v>
      </c>
      <c r="X1" s="351" t="s">
        <v>271</v>
      </c>
      <c r="Y1" s="351" t="s">
        <v>272</v>
      </c>
      <c r="Z1" s="386" t="s">
        <v>250</v>
      </c>
      <c r="AA1" s="400" t="s">
        <v>390</v>
      </c>
      <c r="AB1" s="409" t="s">
        <v>416</v>
      </c>
      <c r="AC1" s="409" t="s">
        <v>434</v>
      </c>
      <c r="AE1" s="447"/>
    </row>
    <row r="2" spans="1:31" s="358" customFormat="1" ht="12.75" x14ac:dyDescent="0.2">
      <c r="A2" s="826" t="s">
        <v>13</v>
      </c>
      <c r="B2" s="438" t="s">
        <v>398</v>
      </c>
      <c r="C2" s="427">
        <v>34</v>
      </c>
      <c r="D2" s="427">
        <v>35</v>
      </c>
      <c r="E2" s="427">
        <v>36</v>
      </c>
      <c r="F2" s="429">
        <v>37</v>
      </c>
      <c r="G2" s="430">
        <v>38</v>
      </c>
      <c r="H2" s="431">
        <v>39</v>
      </c>
      <c r="I2" s="427">
        <v>40</v>
      </c>
      <c r="J2" s="427">
        <v>41</v>
      </c>
      <c r="K2" s="427">
        <v>42</v>
      </c>
      <c r="L2" s="427">
        <v>43</v>
      </c>
      <c r="M2" s="432">
        <v>44</v>
      </c>
      <c r="N2" s="432">
        <v>45</v>
      </c>
      <c r="O2" s="432">
        <v>46</v>
      </c>
      <c r="P2" s="432">
        <v>47</v>
      </c>
      <c r="Q2" s="432">
        <v>48</v>
      </c>
      <c r="R2" s="432">
        <v>49</v>
      </c>
      <c r="S2" s="432">
        <v>50</v>
      </c>
      <c r="T2" s="433">
        <v>51</v>
      </c>
      <c r="U2" s="433">
        <v>52</v>
      </c>
      <c r="V2" s="432">
        <v>53</v>
      </c>
      <c r="W2" s="434">
        <v>54</v>
      </c>
      <c r="X2" s="435">
        <v>55</v>
      </c>
      <c r="Y2" s="435">
        <v>56</v>
      </c>
      <c r="Z2" s="430">
        <v>57</v>
      </c>
      <c r="AA2" s="434">
        <v>66</v>
      </c>
      <c r="AB2" s="831"/>
      <c r="AC2" s="832"/>
      <c r="AE2" s="448"/>
    </row>
    <row r="3" spans="1:31" s="410" customFormat="1" ht="12.75" x14ac:dyDescent="0.2">
      <c r="A3" s="827"/>
      <c r="B3" s="438" t="s">
        <v>414</v>
      </c>
      <c r="C3" s="828"/>
      <c r="D3" s="829"/>
      <c r="E3" s="829"/>
      <c r="F3" s="829"/>
      <c r="G3" s="829"/>
      <c r="H3" s="829"/>
      <c r="I3" s="829"/>
      <c r="J3" s="829"/>
      <c r="K3" s="829"/>
      <c r="L3" s="829"/>
      <c r="M3" s="829"/>
      <c r="N3" s="829"/>
      <c r="O3" s="829"/>
      <c r="P3" s="829"/>
      <c r="Q3" s="829"/>
      <c r="R3" s="829"/>
      <c r="S3" s="829"/>
      <c r="T3" s="829"/>
      <c r="U3" s="829"/>
      <c r="V3" s="829"/>
      <c r="W3" s="829"/>
      <c r="X3" s="829"/>
      <c r="Y3" s="829"/>
      <c r="Z3" s="829"/>
      <c r="AA3" s="830"/>
      <c r="AB3" s="439" t="s">
        <v>417</v>
      </c>
      <c r="AC3" s="439" t="s">
        <v>418</v>
      </c>
      <c r="AE3" s="448"/>
    </row>
    <row r="4" spans="1:31" s="7" customFormat="1" ht="12.75" x14ac:dyDescent="0.2">
      <c r="A4" s="441"/>
      <c r="B4" s="395" t="str">
        <f>'1'!B10</f>
        <v>Среднего общего образования</v>
      </c>
      <c r="C4" s="389"/>
      <c r="D4" s="389"/>
      <c r="E4" s="389"/>
      <c r="F4" s="396"/>
      <c r="G4" s="389"/>
      <c r="H4" s="389"/>
      <c r="I4" s="389"/>
      <c r="J4" s="389"/>
      <c r="K4" s="389"/>
      <c r="L4" s="389"/>
      <c r="M4" s="132"/>
      <c r="N4" s="132"/>
      <c r="O4" s="132"/>
      <c r="P4" s="132"/>
      <c r="Q4" s="132"/>
      <c r="R4" s="132"/>
      <c r="S4" s="132"/>
      <c r="T4" s="389"/>
      <c r="U4" s="389"/>
      <c r="V4" s="389"/>
      <c r="W4" s="390"/>
      <c r="X4" s="390"/>
      <c r="Y4" s="390"/>
      <c r="Z4" s="188"/>
      <c r="AA4" s="188"/>
      <c r="AB4" s="415"/>
      <c r="AC4" s="415"/>
      <c r="AE4" s="420"/>
    </row>
    <row r="5" spans="1:31" s="7" customFormat="1" ht="63.75" x14ac:dyDescent="0.2">
      <c r="A5" s="441"/>
      <c r="B5" s="395" t="str">
        <f>'1'!B11</f>
        <v>Муниципальное бюджетное общеобразовательное учреждение средняя общеобразовательная школасельского поселения "Поселок Тумнин"</v>
      </c>
      <c r="C5" s="640">
        <f>'1'!C11</f>
        <v>1</v>
      </c>
      <c r="D5" s="640">
        <f>'1'!D11</f>
        <v>11</v>
      </c>
      <c r="E5" s="641">
        <f>'1'!D11+'2'!E9+'3'!H9+('5'!C35+'5'!D35+'5'!E35)</f>
        <v>41</v>
      </c>
      <c r="F5" s="641">
        <f>'1'!T11+'2'!U9+'3'!AC9</f>
        <v>28</v>
      </c>
      <c r="G5" s="641">
        <f>'1'!D11+'2'!E9+('5'!C35+'5'!D35)</f>
        <v>29</v>
      </c>
      <c r="H5" s="641">
        <f>'4'!J8</f>
        <v>29</v>
      </c>
      <c r="I5" s="640">
        <f>'4'!L8</f>
        <v>21</v>
      </c>
      <c r="J5" s="641">
        <f>'3'!AA9+'6'!E8</f>
        <v>18</v>
      </c>
      <c r="K5" s="641">
        <f>'3'!AB9+'6'!G8</f>
        <v>16</v>
      </c>
      <c r="L5" s="640" t="s">
        <v>276</v>
      </c>
      <c r="M5" s="124" t="s">
        <v>564</v>
      </c>
      <c r="N5" s="124" t="s">
        <v>564</v>
      </c>
      <c r="O5" s="124" t="s">
        <v>276</v>
      </c>
      <c r="P5" s="124" t="s">
        <v>276</v>
      </c>
      <c r="Q5" s="124" t="s">
        <v>564</v>
      </c>
      <c r="R5" s="124" t="s">
        <v>564</v>
      </c>
      <c r="S5" s="124" t="s">
        <v>564</v>
      </c>
      <c r="T5" s="640">
        <f>КОНТРОЛЬ!U6</f>
        <v>29</v>
      </c>
      <c r="U5" s="641">
        <f>КОНТРОЛЬ!R6+КОНТРОЛЬ!S6</f>
        <v>21</v>
      </c>
      <c r="V5" s="124" t="s">
        <v>276</v>
      </c>
      <c r="W5" s="124" t="s">
        <v>276</v>
      </c>
      <c r="X5" s="640" t="s">
        <v>276</v>
      </c>
      <c r="Y5" s="640" t="s">
        <v>276</v>
      </c>
      <c r="Z5" s="124" t="str">
        <f>IF('14'!Q8&gt;0,"да","нет")</f>
        <v>да</v>
      </c>
      <c r="AA5" s="124"/>
      <c r="AB5" s="642">
        <f>'14'!H8</f>
        <v>0</v>
      </c>
      <c r="AC5" s="642">
        <f>'14'!J8</f>
        <v>0</v>
      </c>
      <c r="AE5" s="420"/>
    </row>
    <row r="6" spans="1:31" s="7" customFormat="1" ht="12.75" x14ac:dyDescent="0.2">
      <c r="A6" s="397"/>
      <c r="B6" s="395">
        <f>'1'!B12</f>
        <v>0</v>
      </c>
      <c r="C6" s="389">
        <f>'1'!C12</f>
        <v>0</v>
      </c>
      <c r="D6" s="389">
        <f>'1'!D12</f>
        <v>0</v>
      </c>
      <c r="E6" s="391">
        <f>'1'!D12+'2'!E10+'3'!H10+('5'!C36+'5'!D36+'5'!E36)</f>
        <v>0</v>
      </c>
      <c r="F6" s="391">
        <f>'1'!T12+'2'!U10+'3'!AC10</f>
        <v>0</v>
      </c>
      <c r="G6" s="391">
        <f>'1'!D12+'2'!E10+('5'!C36+'5'!D36)</f>
        <v>0</v>
      </c>
      <c r="H6" s="391">
        <f>'4'!J9</f>
        <v>0</v>
      </c>
      <c r="I6" s="389">
        <f>'4'!L9</f>
        <v>0</v>
      </c>
      <c r="J6" s="391">
        <f>'3'!AA10+'6'!E9</f>
        <v>0</v>
      </c>
      <c r="K6" s="391">
        <f>'3'!AB10+'6'!G9</f>
        <v>0</v>
      </c>
      <c r="L6" s="389" t="s">
        <v>276</v>
      </c>
      <c r="M6" s="132"/>
      <c r="N6" s="132"/>
      <c r="O6" s="132"/>
      <c r="P6" s="132"/>
      <c r="Q6" s="132"/>
      <c r="R6" s="132"/>
      <c r="S6" s="132"/>
      <c r="T6" s="389">
        <f>КОНТРОЛЬ!U7</f>
        <v>0</v>
      </c>
      <c r="U6" s="391">
        <f>КОНТРОЛЬ!R7+КОНТРОЛЬ!S7</f>
        <v>0</v>
      </c>
      <c r="V6" s="132"/>
      <c r="W6" s="132"/>
      <c r="X6" s="389" t="str">
        <f>IF(('7'!C9+'7'!E9+'7'!H9)&gt;0, "да", "нет")</f>
        <v>нет</v>
      </c>
      <c r="Y6" s="389" t="s">
        <v>276</v>
      </c>
      <c r="Z6" s="132" t="str">
        <f>IF('14'!Q9&gt;0,"да","нет")</f>
        <v>нет</v>
      </c>
      <c r="AA6" s="132"/>
      <c r="AB6" s="414">
        <f>'14'!H9</f>
        <v>0</v>
      </c>
      <c r="AC6" s="414">
        <f>'14'!J9</f>
        <v>0</v>
      </c>
      <c r="AE6" s="420"/>
    </row>
    <row r="7" spans="1:31" s="7" customFormat="1" ht="12.75" x14ac:dyDescent="0.2">
      <c r="A7" s="397"/>
      <c r="B7" s="395">
        <f>'1'!B13</f>
        <v>0</v>
      </c>
      <c r="C7" s="389">
        <f>'1'!C13</f>
        <v>0</v>
      </c>
      <c r="D7" s="389">
        <f>'1'!D13</f>
        <v>0</v>
      </c>
      <c r="E7" s="391">
        <f>'1'!D13+'2'!E11+'3'!H11+('5'!C37+'5'!D37+'5'!E37)</f>
        <v>0</v>
      </c>
      <c r="F7" s="391">
        <f>'1'!T13+'2'!U11+'3'!AC11</f>
        <v>0</v>
      </c>
      <c r="G7" s="391">
        <f>'1'!D13+'2'!E11+('5'!C37+'5'!D37)</f>
        <v>0</v>
      </c>
      <c r="H7" s="391">
        <f>'4'!J10</f>
        <v>0</v>
      </c>
      <c r="I7" s="389">
        <f>'4'!L10</f>
        <v>0</v>
      </c>
      <c r="J7" s="391">
        <f>'3'!AA11+'6'!E10</f>
        <v>0</v>
      </c>
      <c r="K7" s="391">
        <f>'3'!AB11+'6'!G10</f>
        <v>0</v>
      </c>
      <c r="L7" s="389" t="s">
        <v>276</v>
      </c>
      <c r="M7" s="132"/>
      <c r="N7" s="132"/>
      <c r="O7" s="132"/>
      <c r="P7" s="132"/>
      <c r="Q7" s="132"/>
      <c r="R7" s="132"/>
      <c r="S7" s="132"/>
      <c r="T7" s="389">
        <f>КОНТРОЛЬ!U8</f>
        <v>0</v>
      </c>
      <c r="U7" s="391">
        <f>КОНТРОЛЬ!R8+КОНТРОЛЬ!S8</f>
        <v>0</v>
      </c>
      <c r="V7" s="132"/>
      <c r="W7" s="132"/>
      <c r="X7" s="389" t="str">
        <f>IF(('7'!C10+'7'!E10+'7'!H10)&gt;0, "да", "нет")</f>
        <v>нет</v>
      </c>
      <c r="Y7" s="389" t="s">
        <v>276</v>
      </c>
      <c r="Z7" s="132" t="str">
        <f>IF('14'!Q10&gt;0,"да","нет")</f>
        <v>нет</v>
      </c>
      <c r="AA7" s="132"/>
      <c r="AB7" s="414">
        <f>'14'!H10</f>
        <v>0</v>
      </c>
      <c r="AC7" s="414">
        <f>'14'!J10</f>
        <v>0</v>
      </c>
      <c r="AE7" s="420"/>
    </row>
    <row r="8" spans="1:31" s="7" customFormat="1" ht="12.75" x14ac:dyDescent="0.2">
      <c r="A8" s="397"/>
      <c r="B8" s="395" t="str">
        <f>'1'!B14</f>
        <v>Основного общего образования</v>
      </c>
      <c r="C8" s="389"/>
      <c r="D8" s="389"/>
      <c r="E8" s="391"/>
      <c r="F8" s="391"/>
      <c r="G8" s="391"/>
      <c r="H8" s="391"/>
      <c r="I8" s="389"/>
      <c r="J8" s="391"/>
      <c r="K8" s="391"/>
      <c r="L8" s="389"/>
      <c r="M8" s="132"/>
      <c r="N8" s="132"/>
      <c r="O8" s="132"/>
      <c r="P8" s="132"/>
      <c r="Q8" s="132"/>
      <c r="R8" s="132"/>
      <c r="S8" s="132"/>
      <c r="T8" s="389"/>
      <c r="U8" s="391"/>
      <c r="V8" s="389"/>
      <c r="W8" s="390"/>
      <c r="X8" s="389"/>
      <c r="Y8" s="390"/>
      <c r="Z8" s="132"/>
      <c r="AA8" s="188"/>
      <c r="AB8" s="414"/>
      <c r="AC8" s="414"/>
      <c r="AE8" s="420"/>
    </row>
    <row r="9" spans="1:31" s="7" customFormat="1" ht="12.75" x14ac:dyDescent="0.2">
      <c r="A9" s="397"/>
      <c r="B9" s="395">
        <f>'1'!B15</f>
        <v>0</v>
      </c>
      <c r="C9" s="389">
        <f>'1'!C15</f>
        <v>0</v>
      </c>
      <c r="D9" s="389">
        <f>'1'!D15</f>
        <v>0</v>
      </c>
      <c r="E9" s="391">
        <f>'1'!D15+'2'!E13+'3'!H13+('5'!C39+'5'!D39+'5'!E39)</f>
        <v>0</v>
      </c>
      <c r="F9" s="391">
        <f>'1'!T15+'2'!U13+'3'!AC13</f>
        <v>0</v>
      </c>
      <c r="G9" s="391">
        <f>'1'!D15+'2'!E13+('5'!C39+'5'!D39)</f>
        <v>0</v>
      </c>
      <c r="H9" s="391">
        <f>'4'!J12</f>
        <v>0</v>
      </c>
      <c r="I9" s="389">
        <f>'4'!L12</f>
        <v>0</v>
      </c>
      <c r="J9" s="391">
        <f>'3'!AA13+'6'!E12</f>
        <v>0</v>
      </c>
      <c r="K9" s="391">
        <f>'3'!AB13+'6'!G12</f>
        <v>0</v>
      </c>
      <c r="L9" s="389" t="s">
        <v>276</v>
      </c>
      <c r="M9" s="132"/>
      <c r="N9" s="132"/>
      <c r="O9" s="132"/>
      <c r="P9" s="132"/>
      <c r="Q9" s="132"/>
      <c r="R9" s="132"/>
      <c r="S9" s="132"/>
      <c r="T9" s="389">
        <f>КОНТРОЛЬ!U10</f>
        <v>0</v>
      </c>
      <c r="U9" s="391">
        <f>КОНТРОЛЬ!R10+КОНТРОЛЬ!S10</f>
        <v>0</v>
      </c>
      <c r="V9" s="132"/>
      <c r="W9" s="132"/>
      <c r="X9" s="389" t="str">
        <f>IF(('7'!C12+'7'!E12+'7'!H12)&gt;0, "да", "нет")</f>
        <v>нет</v>
      </c>
      <c r="Y9" s="389" t="s">
        <v>276</v>
      </c>
      <c r="Z9" s="132" t="str">
        <f>IF('14'!Q12&gt;0,"да","нет")</f>
        <v>нет</v>
      </c>
      <c r="AA9" s="132"/>
      <c r="AB9" s="414">
        <f>'14'!H12</f>
        <v>0</v>
      </c>
      <c r="AC9" s="414">
        <f>'14'!J12</f>
        <v>0</v>
      </c>
      <c r="AE9" s="420"/>
    </row>
    <row r="10" spans="1:31" s="7" customFormat="1" ht="12.75" x14ac:dyDescent="0.2">
      <c r="A10" s="397"/>
      <c r="B10" s="395">
        <f>'1'!B16</f>
        <v>0</v>
      </c>
      <c r="C10" s="389">
        <f>'1'!C16</f>
        <v>0</v>
      </c>
      <c r="D10" s="389">
        <f>'1'!D16</f>
        <v>0</v>
      </c>
      <c r="E10" s="391">
        <f>'1'!D16+'2'!E14+'3'!H14+('5'!C40+'5'!D40+'5'!E40)</f>
        <v>0</v>
      </c>
      <c r="F10" s="391">
        <f>'1'!T16+'2'!U14+'3'!AC14</f>
        <v>0</v>
      </c>
      <c r="G10" s="391">
        <f>'1'!D16+'2'!E14+('5'!C40+'5'!D40)</f>
        <v>0</v>
      </c>
      <c r="H10" s="391">
        <f>'4'!J13</f>
        <v>0</v>
      </c>
      <c r="I10" s="389">
        <f>'4'!L13</f>
        <v>0</v>
      </c>
      <c r="J10" s="391">
        <f>'3'!AA14+'6'!E13</f>
        <v>0</v>
      </c>
      <c r="K10" s="391">
        <f>'3'!AB14+'6'!G13</f>
        <v>0</v>
      </c>
      <c r="L10" s="389" t="s">
        <v>276</v>
      </c>
      <c r="M10" s="132"/>
      <c r="N10" s="132"/>
      <c r="O10" s="132"/>
      <c r="P10" s="132"/>
      <c r="Q10" s="132"/>
      <c r="R10" s="132"/>
      <c r="S10" s="132"/>
      <c r="T10" s="389">
        <f>КОНТРОЛЬ!U11</f>
        <v>0</v>
      </c>
      <c r="U10" s="391">
        <f>КОНТРОЛЬ!R11+КОНТРОЛЬ!S11</f>
        <v>0</v>
      </c>
      <c r="V10" s="132"/>
      <c r="W10" s="132"/>
      <c r="X10" s="389" t="str">
        <f>IF(('7'!C13+'7'!E13+'7'!H13)&gt;0, "да", "нет")</f>
        <v>нет</v>
      </c>
      <c r="Y10" s="389" t="s">
        <v>276</v>
      </c>
      <c r="Z10" s="132" t="str">
        <f>IF('14'!Q13&gt;0,"да","нет")</f>
        <v>нет</v>
      </c>
      <c r="AA10" s="132"/>
      <c r="AB10" s="414">
        <f>'14'!H13</f>
        <v>0</v>
      </c>
      <c r="AC10" s="414">
        <f>'14'!J13</f>
        <v>0</v>
      </c>
      <c r="AE10" s="420"/>
    </row>
    <row r="11" spans="1:31" s="7" customFormat="1" ht="12.75" x14ac:dyDescent="0.2">
      <c r="A11" s="397"/>
      <c r="B11" s="395">
        <f>'1'!B17</f>
        <v>0</v>
      </c>
      <c r="C11" s="389">
        <f>'1'!C17</f>
        <v>0</v>
      </c>
      <c r="D11" s="389">
        <f>'1'!D17</f>
        <v>0</v>
      </c>
      <c r="E11" s="391">
        <f>'1'!D17+'2'!E15+'3'!H15+('5'!C41+'5'!D41+'5'!E41)</f>
        <v>0</v>
      </c>
      <c r="F11" s="391">
        <f>'1'!T17+'2'!U15+'3'!AC15</f>
        <v>0</v>
      </c>
      <c r="G11" s="391">
        <f>'1'!D17+'2'!E15+('5'!C41+'5'!D41)</f>
        <v>0</v>
      </c>
      <c r="H11" s="391">
        <f>'4'!J14</f>
        <v>0</v>
      </c>
      <c r="I11" s="389">
        <f>'4'!L14</f>
        <v>0</v>
      </c>
      <c r="J11" s="391">
        <f>'3'!AA15+'6'!E14</f>
        <v>0</v>
      </c>
      <c r="K11" s="391">
        <f>'3'!AB15+'6'!G14</f>
        <v>0</v>
      </c>
      <c r="L11" s="389" t="s">
        <v>276</v>
      </c>
      <c r="M11" s="132"/>
      <c r="N11" s="132"/>
      <c r="O11" s="132"/>
      <c r="P11" s="132"/>
      <c r="Q11" s="132"/>
      <c r="R11" s="132"/>
      <c r="S11" s="132"/>
      <c r="T11" s="389">
        <f>КОНТРОЛЬ!U12</f>
        <v>0</v>
      </c>
      <c r="U11" s="391">
        <f>КОНТРОЛЬ!R12+КОНТРОЛЬ!S12</f>
        <v>0</v>
      </c>
      <c r="V11" s="132"/>
      <c r="W11" s="132"/>
      <c r="X11" s="389" t="str">
        <f>IF(('7'!C14+'7'!E14+'7'!H14)&gt;0, "да", "нет")</f>
        <v>нет</v>
      </c>
      <c r="Y11" s="389" t="s">
        <v>276</v>
      </c>
      <c r="Z11" s="132" t="str">
        <f>IF('14'!Q14&gt;0,"да","нет")</f>
        <v>нет</v>
      </c>
      <c r="AA11" s="132"/>
      <c r="AB11" s="414">
        <f>'14'!H14</f>
        <v>0</v>
      </c>
      <c r="AC11" s="414">
        <f>'14'!J14</f>
        <v>0</v>
      </c>
      <c r="AE11" s="420"/>
    </row>
    <row r="12" spans="1:31" s="7" customFormat="1" ht="12.75" x14ac:dyDescent="0.2">
      <c r="A12" s="397"/>
      <c r="B12" s="395" t="str">
        <f>'1'!B18</f>
        <v>Начального общего образования</v>
      </c>
      <c r="C12" s="389"/>
      <c r="D12" s="389"/>
      <c r="E12" s="391"/>
      <c r="F12" s="391"/>
      <c r="G12" s="391"/>
      <c r="H12" s="391"/>
      <c r="I12" s="389"/>
      <c r="J12" s="391"/>
      <c r="K12" s="391"/>
      <c r="L12" s="389"/>
      <c r="M12" s="132"/>
      <c r="N12" s="132"/>
      <c r="O12" s="132"/>
      <c r="P12" s="132"/>
      <c r="Q12" s="132"/>
      <c r="R12" s="132"/>
      <c r="S12" s="132"/>
      <c r="T12" s="389"/>
      <c r="U12" s="391"/>
      <c r="V12" s="389"/>
      <c r="W12" s="390"/>
      <c r="X12" s="389"/>
      <c r="Y12" s="390"/>
      <c r="Z12" s="132"/>
      <c r="AA12" s="188"/>
      <c r="AB12" s="414"/>
      <c r="AC12" s="414"/>
      <c r="AE12" s="420"/>
    </row>
    <row r="13" spans="1:31" s="7" customFormat="1" ht="12.75" x14ac:dyDescent="0.2">
      <c r="A13" s="397"/>
      <c r="B13" s="395">
        <f>'1'!B19</f>
        <v>0</v>
      </c>
      <c r="C13" s="389">
        <f>'1'!C19</f>
        <v>0</v>
      </c>
      <c r="D13" s="389">
        <f>'1'!D19</f>
        <v>0</v>
      </c>
      <c r="E13" s="391">
        <f>'1'!D19+'2'!E17+'3'!H17+('5'!C43+'5'!D43+'5'!E43)</f>
        <v>0</v>
      </c>
      <c r="F13" s="391">
        <f>'1'!T19+'2'!U17+'3'!AC17</f>
        <v>0</v>
      </c>
      <c r="G13" s="391">
        <f>'1'!D19+'2'!E17+('5'!C43+'5'!D43)</f>
        <v>0</v>
      </c>
      <c r="H13" s="391">
        <f>'4'!J16</f>
        <v>0</v>
      </c>
      <c r="I13" s="389">
        <f>'4'!L16</f>
        <v>0</v>
      </c>
      <c r="J13" s="391">
        <f>'3'!AA17+'6'!E16</f>
        <v>0</v>
      </c>
      <c r="K13" s="391">
        <f>'3'!AB17+'6'!G16</f>
        <v>0</v>
      </c>
      <c r="L13" s="389" t="s">
        <v>276</v>
      </c>
      <c r="M13" s="132"/>
      <c r="N13" s="132"/>
      <c r="O13" s="132"/>
      <c r="P13" s="132"/>
      <c r="Q13" s="132"/>
      <c r="R13" s="132"/>
      <c r="S13" s="132"/>
      <c r="T13" s="389">
        <f>КОНТРОЛЬ!U14</f>
        <v>0</v>
      </c>
      <c r="U13" s="391">
        <f>КОНТРОЛЬ!R14+КОНТРОЛЬ!S14</f>
        <v>0</v>
      </c>
      <c r="V13" s="132"/>
      <c r="W13" s="132"/>
      <c r="X13" s="389" t="str">
        <f>IF(('7'!C16+'7'!E16+'7'!H16)&gt;0, "да", "нет")</f>
        <v>нет</v>
      </c>
      <c r="Y13" s="389" t="s">
        <v>276</v>
      </c>
      <c r="Z13" s="132" t="str">
        <f>IF('14'!Q16&gt;0,"да","нет")</f>
        <v>нет</v>
      </c>
      <c r="AA13" s="132"/>
      <c r="AB13" s="414">
        <f>'14'!H16</f>
        <v>0</v>
      </c>
      <c r="AC13" s="414">
        <f>'14'!J16</f>
        <v>0</v>
      </c>
      <c r="AE13" s="420"/>
    </row>
    <row r="14" spans="1:31" s="7" customFormat="1" ht="12.75" x14ac:dyDescent="0.2">
      <c r="A14" s="397"/>
      <c r="B14" s="395">
        <f>'1'!B20</f>
        <v>0</v>
      </c>
      <c r="C14" s="389">
        <f>'1'!C20</f>
        <v>0</v>
      </c>
      <c r="D14" s="389">
        <f>'1'!D20</f>
        <v>0</v>
      </c>
      <c r="E14" s="391">
        <f>'1'!D20+'2'!E18+'3'!H18+('5'!C44+'5'!D44+'5'!E44)</f>
        <v>0</v>
      </c>
      <c r="F14" s="391">
        <f>'1'!T20+'2'!U18+'3'!AC18</f>
        <v>0</v>
      </c>
      <c r="G14" s="391">
        <f>'1'!D20+'2'!E18+('5'!C44+'5'!D44)</f>
        <v>0</v>
      </c>
      <c r="H14" s="391">
        <f>'4'!J17</f>
        <v>0</v>
      </c>
      <c r="I14" s="389">
        <f>'4'!L17</f>
        <v>0</v>
      </c>
      <c r="J14" s="391">
        <f>'3'!AA18+'6'!E17</f>
        <v>0</v>
      </c>
      <c r="K14" s="391">
        <f>'3'!AB18+'6'!G17</f>
        <v>0</v>
      </c>
      <c r="L14" s="389" t="s">
        <v>276</v>
      </c>
      <c r="M14" s="132"/>
      <c r="N14" s="132"/>
      <c r="O14" s="132"/>
      <c r="P14" s="132"/>
      <c r="Q14" s="132"/>
      <c r="R14" s="132"/>
      <c r="S14" s="132"/>
      <c r="T14" s="389">
        <f>КОНТРОЛЬ!U15</f>
        <v>0</v>
      </c>
      <c r="U14" s="391">
        <f>КОНТРОЛЬ!R15+КОНТРОЛЬ!S15</f>
        <v>0</v>
      </c>
      <c r="V14" s="132"/>
      <c r="W14" s="132"/>
      <c r="X14" s="389" t="str">
        <f>IF(('7'!C17+'7'!E17+'7'!H17)&gt;0, "да", "нет")</f>
        <v>нет</v>
      </c>
      <c r="Y14" s="389" t="s">
        <v>276</v>
      </c>
      <c r="Z14" s="132" t="str">
        <f>IF('14'!Q17&gt;0,"да","нет")</f>
        <v>нет</v>
      </c>
      <c r="AA14" s="132"/>
      <c r="AB14" s="414">
        <f>'14'!H17</f>
        <v>0</v>
      </c>
      <c r="AC14" s="414">
        <f>'14'!J17</f>
        <v>0</v>
      </c>
      <c r="AE14" s="420"/>
    </row>
    <row r="15" spans="1:31" s="7" customFormat="1" ht="12.75" x14ac:dyDescent="0.2">
      <c r="A15" s="397"/>
      <c r="B15" s="395">
        <f>'1'!B21</f>
        <v>0</v>
      </c>
      <c r="C15" s="389">
        <f>'1'!C21</f>
        <v>0</v>
      </c>
      <c r="D15" s="389">
        <f>'1'!D21</f>
        <v>0</v>
      </c>
      <c r="E15" s="391">
        <f>'1'!D21+'2'!E19+'3'!H19+('5'!C45+'5'!D45+'5'!E45)</f>
        <v>0</v>
      </c>
      <c r="F15" s="391">
        <f>'1'!T21+'2'!U19+'3'!AC19</f>
        <v>0</v>
      </c>
      <c r="G15" s="391">
        <f>'1'!D21+'2'!E19+('5'!C45+'5'!D45)</f>
        <v>0</v>
      </c>
      <c r="H15" s="391">
        <f>'4'!J18</f>
        <v>0</v>
      </c>
      <c r="I15" s="389">
        <f>'4'!L18</f>
        <v>0</v>
      </c>
      <c r="J15" s="391">
        <f>'3'!AA19+'6'!E18</f>
        <v>0</v>
      </c>
      <c r="K15" s="391">
        <f>'3'!AB19+'6'!G18</f>
        <v>0</v>
      </c>
      <c r="L15" s="389" t="s">
        <v>276</v>
      </c>
      <c r="M15" s="132"/>
      <c r="N15" s="132"/>
      <c r="O15" s="132"/>
      <c r="P15" s="132"/>
      <c r="Q15" s="132"/>
      <c r="R15" s="132"/>
      <c r="S15" s="132"/>
      <c r="T15" s="389">
        <f>КОНТРОЛЬ!U16</f>
        <v>0</v>
      </c>
      <c r="U15" s="391">
        <f>КОНТРОЛЬ!R16+КОНТРОЛЬ!S16</f>
        <v>0</v>
      </c>
      <c r="V15" s="132"/>
      <c r="W15" s="132"/>
      <c r="X15" s="389" t="str">
        <f>IF(('7'!C18+'7'!E18+'7'!H18)&gt;0, "да", "нет")</f>
        <v>нет</v>
      </c>
      <c r="Y15" s="389" t="s">
        <v>276</v>
      </c>
      <c r="Z15" s="132" t="str">
        <f>IF('14'!Q18&gt;0,"да","нет")</f>
        <v>нет</v>
      </c>
      <c r="AA15" s="132"/>
      <c r="AB15" s="414">
        <f>'14'!H18</f>
        <v>0</v>
      </c>
      <c r="AC15" s="414">
        <f>'14'!J18</f>
        <v>0</v>
      </c>
      <c r="AE15" s="420"/>
    </row>
    <row r="16" spans="1:31" s="17" customFormat="1" ht="25.5" x14ac:dyDescent="0.25">
      <c r="A16" s="442"/>
      <c r="B16" s="398" t="str">
        <f>'1'!B22</f>
        <v>ИТОГО в общеобразовательных  учреждениях:</v>
      </c>
      <c r="C16" s="399">
        <f>SUM(C5:C15)</f>
        <v>1</v>
      </c>
      <c r="D16" s="399">
        <f>SUM(D5:D15)</f>
        <v>11</v>
      </c>
      <c r="E16" s="407">
        <f>SUM(E5:E15)</f>
        <v>41</v>
      </c>
      <c r="F16" s="399">
        <f t="shared" ref="F16:J16" si="0">SUM(F5:F15)</f>
        <v>28</v>
      </c>
      <c r="G16" s="399">
        <f t="shared" si="0"/>
        <v>29</v>
      </c>
      <c r="H16" s="399">
        <f t="shared" si="0"/>
        <v>29</v>
      </c>
      <c r="I16" s="399">
        <f t="shared" si="0"/>
        <v>21</v>
      </c>
      <c r="J16" s="399">
        <f t="shared" si="0"/>
        <v>18</v>
      </c>
      <c r="K16" s="399">
        <f>SUM(K5:K15)</f>
        <v>16</v>
      </c>
      <c r="L16" s="392">
        <f>COUNTIF(L5:L15, "да")</f>
        <v>9</v>
      </c>
      <c r="M16" s="392">
        <f>COUNTIF(M5:M15, "да")</f>
        <v>0</v>
      </c>
      <c r="N16" s="392">
        <f t="shared" ref="N16:R16" si="1">COUNTIF(N5:N15, "да")</f>
        <v>0</v>
      </c>
      <c r="O16" s="392">
        <f t="shared" si="1"/>
        <v>1</v>
      </c>
      <c r="P16" s="392">
        <f t="shared" si="1"/>
        <v>1</v>
      </c>
      <c r="Q16" s="392">
        <f t="shared" si="1"/>
        <v>0</v>
      </c>
      <c r="R16" s="392">
        <f t="shared" si="1"/>
        <v>0</v>
      </c>
      <c r="S16" s="392">
        <f>COUNTIF(S5:S15, "да")</f>
        <v>0</v>
      </c>
      <c r="T16" s="393">
        <f>SUM(T5:T15)</f>
        <v>29</v>
      </c>
      <c r="U16" s="421">
        <f>SUM(U5:U15)</f>
        <v>21</v>
      </c>
      <c r="V16" s="392">
        <f>COUNTIF(V5:V15, "да")</f>
        <v>1</v>
      </c>
      <c r="W16" s="392">
        <f t="shared" ref="W16" si="2">COUNTIF(W5:W15, "да")</f>
        <v>1</v>
      </c>
      <c r="X16" s="392">
        <f>COUNTIF(X5:X15, "да")</f>
        <v>1</v>
      </c>
      <c r="Y16" s="392">
        <f>COUNTIF(Y5:Y15, "да")</f>
        <v>9</v>
      </c>
      <c r="Z16" s="392">
        <f>COUNTIF(Z5:Z15, "да")</f>
        <v>1</v>
      </c>
      <c r="AA16" s="392">
        <f>COUNTIF(AA5:AA15, "да")</f>
        <v>0</v>
      </c>
      <c r="AB16" s="421">
        <f t="shared" ref="AB16:AC16" si="3">SUM(AB5:AB15)</f>
        <v>0</v>
      </c>
      <c r="AC16" s="407">
        <f t="shared" si="3"/>
        <v>0</v>
      </c>
      <c r="AE16" s="449"/>
    </row>
    <row r="17" spans="1:31" s="17" customFormat="1" ht="12.75" x14ac:dyDescent="0.2">
      <c r="A17" s="443" t="s">
        <v>13</v>
      </c>
      <c r="B17" s="428" t="s">
        <v>400</v>
      </c>
      <c r="C17" s="427">
        <v>34</v>
      </c>
      <c r="D17" s="427">
        <v>35</v>
      </c>
      <c r="E17" s="427">
        <v>36</v>
      </c>
      <c r="F17" s="429">
        <v>37</v>
      </c>
      <c r="G17" s="430">
        <v>38</v>
      </c>
      <c r="H17" s="431">
        <v>39</v>
      </c>
      <c r="I17" s="427">
        <v>40</v>
      </c>
      <c r="J17" s="427">
        <v>41</v>
      </c>
      <c r="K17" s="427">
        <v>42</v>
      </c>
      <c r="L17" s="427">
        <v>43</v>
      </c>
      <c r="M17" s="432">
        <v>44</v>
      </c>
      <c r="N17" s="432">
        <v>45</v>
      </c>
      <c r="O17" s="432">
        <v>46</v>
      </c>
      <c r="P17" s="432">
        <v>47</v>
      </c>
      <c r="Q17" s="432">
        <v>48</v>
      </c>
      <c r="R17" s="432">
        <v>49</v>
      </c>
      <c r="S17" s="432">
        <v>50</v>
      </c>
      <c r="T17" s="433">
        <v>51</v>
      </c>
      <c r="U17" s="433">
        <v>52</v>
      </c>
      <c r="V17" s="432">
        <v>53</v>
      </c>
      <c r="W17" s="434">
        <v>54</v>
      </c>
      <c r="X17" s="435">
        <v>55</v>
      </c>
      <c r="Y17" s="435">
        <v>56</v>
      </c>
      <c r="Z17" s="430">
        <v>57</v>
      </c>
      <c r="AA17" s="434">
        <v>66</v>
      </c>
      <c r="AB17" s="436"/>
      <c r="AC17" s="436"/>
      <c r="AE17" s="449"/>
    </row>
    <row r="18" spans="1:31" s="17" customFormat="1" ht="12.75" x14ac:dyDescent="0.2">
      <c r="A18" s="444"/>
      <c r="B18" s="428"/>
      <c r="C18" s="427"/>
      <c r="D18" s="427"/>
      <c r="E18" s="427"/>
      <c r="F18" s="429"/>
      <c r="G18" s="430"/>
      <c r="H18" s="431"/>
      <c r="I18" s="427"/>
      <c r="J18" s="427"/>
      <c r="K18" s="427"/>
      <c r="L18" s="427"/>
      <c r="M18" s="432"/>
      <c r="N18" s="432"/>
      <c r="O18" s="432"/>
      <c r="P18" s="432"/>
      <c r="Q18" s="432"/>
      <c r="R18" s="432"/>
      <c r="S18" s="432"/>
      <c r="T18" s="437"/>
      <c r="U18" s="433"/>
      <c r="V18" s="432"/>
      <c r="W18" s="434"/>
      <c r="X18" s="435"/>
      <c r="Y18" s="435"/>
      <c r="Z18" s="430"/>
      <c r="AA18" s="434"/>
      <c r="AB18" s="436"/>
      <c r="AC18" s="436"/>
      <c r="AE18" s="449"/>
    </row>
    <row r="19" spans="1:31" s="7" customFormat="1" ht="25.5" x14ac:dyDescent="0.2">
      <c r="A19" s="397"/>
      <c r="B19" s="395" t="str">
        <f>'1'!B23</f>
        <v>Вечерние (сменные) общеобразовательные учреждения</v>
      </c>
      <c r="C19" s="389"/>
      <c r="D19" s="389"/>
      <c r="E19" s="389"/>
      <c r="F19" s="396"/>
      <c r="G19" s="389"/>
      <c r="H19" s="389"/>
      <c r="I19" s="389"/>
      <c r="J19" s="389"/>
      <c r="K19" s="389"/>
      <c r="L19" s="389"/>
      <c r="M19" s="132"/>
      <c r="N19" s="132"/>
      <c r="O19" s="132"/>
      <c r="P19" s="132"/>
      <c r="Q19" s="132"/>
      <c r="R19" s="132"/>
      <c r="S19" s="132"/>
      <c r="T19" s="394"/>
      <c r="U19" s="389"/>
      <c r="V19" s="389"/>
      <c r="W19" s="389"/>
      <c r="X19" s="389"/>
      <c r="Y19" s="389"/>
      <c r="Z19" s="132"/>
      <c r="AA19" s="132"/>
      <c r="AB19" s="414"/>
      <c r="AC19" s="414"/>
      <c r="AE19" s="420"/>
    </row>
    <row r="20" spans="1:31" s="7" customFormat="1" ht="12.75" x14ac:dyDescent="0.2">
      <c r="A20" s="397"/>
      <c r="B20" s="395">
        <f>'1'!B24</f>
        <v>0</v>
      </c>
      <c r="C20" s="389">
        <f>'1'!C24</f>
        <v>0</v>
      </c>
      <c r="D20" s="389">
        <f>'1'!D24</f>
        <v>0</v>
      </c>
      <c r="E20" s="391">
        <f>'1'!D24+'2'!E22+'3'!H22+('5'!C48+'5'!D48+'5'!E48)</f>
        <v>0</v>
      </c>
      <c r="F20" s="391">
        <f>'1'!T24+'2'!U22+'3'!AC22</f>
        <v>0</v>
      </c>
      <c r="G20" s="391">
        <f>'1'!D24+'2'!E22+('5'!C48+'5'!D48)</f>
        <v>0</v>
      </c>
      <c r="H20" s="391">
        <f>'4'!J21</f>
        <v>0</v>
      </c>
      <c r="I20" s="389">
        <f>'4'!L21</f>
        <v>0</v>
      </c>
      <c r="J20" s="391">
        <f>'3'!AA22+'6'!E21</f>
        <v>0</v>
      </c>
      <c r="K20" s="391">
        <f>'3'!AB22+'6'!G21</f>
        <v>0</v>
      </c>
      <c r="L20" s="389" t="s">
        <v>276</v>
      </c>
      <c r="M20" s="132"/>
      <c r="N20" s="132"/>
      <c r="O20" s="132"/>
      <c r="P20" s="132"/>
      <c r="Q20" s="132"/>
      <c r="R20" s="132"/>
      <c r="S20" s="132"/>
      <c r="T20" s="389">
        <f>КОНТРОЛЬ!U19</f>
        <v>0</v>
      </c>
      <c r="U20" s="391">
        <f>КОНТРОЛЬ!R19+КОНТРОЛЬ!S19</f>
        <v>0</v>
      </c>
      <c r="V20" s="132"/>
      <c r="W20" s="132"/>
      <c r="X20" s="389" t="str">
        <f>IF(('7'!C21+'7'!E21+'7'!H21)&gt;0, "да", "нет")</f>
        <v>нет</v>
      </c>
      <c r="Y20" s="389" t="s">
        <v>276</v>
      </c>
      <c r="Z20" s="132" t="str">
        <f>IF('14'!Q21&gt;0,"да","нет")</f>
        <v>нет</v>
      </c>
      <c r="AA20" s="132"/>
      <c r="AB20" s="414">
        <f>'14'!H21</f>
        <v>0</v>
      </c>
      <c r="AC20" s="414">
        <f>'14'!J21</f>
        <v>0</v>
      </c>
      <c r="AE20" s="420"/>
    </row>
    <row r="21" spans="1:31" s="7" customFormat="1" ht="12.75" x14ac:dyDescent="0.2">
      <c r="A21" s="397"/>
      <c r="B21" s="395">
        <f>'1'!B25</f>
        <v>0</v>
      </c>
      <c r="C21" s="389">
        <f>'1'!C25</f>
        <v>0</v>
      </c>
      <c r="D21" s="389">
        <f>'1'!D25</f>
        <v>0</v>
      </c>
      <c r="E21" s="391">
        <f>'1'!D25+'2'!E23+'3'!H23+('5'!C49+'5'!D49+'5'!E49)</f>
        <v>0</v>
      </c>
      <c r="F21" s="391">
        <f>'1'!T25+'2'!U23+'3'!AC23</f>
        <v>0</v>
      </c>
      <c r="G21" s="391">
        <f>'1'!D25+'2'!E23+('5'!C49+'5'!D49)</f>
        <v>0</v>
      </c>
      <c r="H21" s="391">
        <f>'4'!J22</f>
        <v>0</v>
      </c>
      <c r="I21" s="389">
        <f>'4'!L22</f>
        <v>0</v>
      </c>
      <c r="J21" s="391">
        <f>'3'!AA23+'6'!E22</f>
        <v>0</v>
      </c>
      <c r="K21" s="391">
        <f>'3'!AB23+'6'!G22</f>
        <v>0</v>
      </c>
      <c r="L21" s="389" t="s">
        <v>276</v>
      </c>
      <c r="M21" s="132"/>
      <c r="N21" s="132"/>
      <c r="O21" s="132"/>
      <c r="P21" s="132"/>
      <c r="Q21" s="132"/>
      <c r="R21" s="132"/>
      <c r="S21" s="132"/>
      <c r="T21" s="389">
        <f>КОНТРОЛЬ!U20</f>
        <v>0</v>
      </c>
      <c r="U21" s="391">
        <f>КОНТРОЛЬ!R20+КОНТРОЛЬ!S20</f>
        <v>0</v>
      </c>
      <c r="V21" s="132"/>
      <c r="W21" s="132"/>
      <c r="X21" s="389" t="str">
        <f>IF(('7'!C22+'7'!E22+'7'!H22)&gt;0, "да", "нет")</f>
        <v>нет</v>
      </c>
      <c r="Y21" s="389" t="s">
        <v>276</v>
      </c>
      <c r="Z21" s="132" t="str">
        <f>IF('14'!Q22&gt;0,"да","нет")</f>
        <v>нет</v>
      </c>
      <c r="AA21" s="132"/>
      <c r="AB21" s="414">
        <f>'14'!H22</f>
        <v>0</v>
      </c>
      <c r="AC21" s="414">
        <f>'14'!J22</f>
        <v>0</v>
      </c>
      <c r="AE21" s="420"/>
    </row>
    <row r="22" spans="1:31" s="7" customFormat="1" ht="12.75" x14ac:dyDescent="0.2">
      <c r="A22" s="397"/>
      <c r="B22" s="395">
        <f>'1'!B26</f>
        <v>0</v>
      </c>
      <c r="C22" s="389">
        <f>'1'!C26</f>
        <v>0</v>
      </c>
      <c r="D22" s="389">
        <f>'1'!D26</f>
        <v>0</v>
      </c>
      <c r="E22" s="391">
        <f>'1'!D26+'2'!E24+'3'!H24+('5'!C50+'5'!D50+'5'!E50)</f>
        <v>0</v>
      </c>
      <c r="F22" s="391">
        <f>'1'!T26+'2'!U24+'3'!AC24</f>
        <v>0</v>
      </c>
      <c r="G22" s="391">
        <f>'1'!D26+'2'!E24+('5'!C50+'5'!D50)</f>
        <v>0</v>
      </c>
      <c r="H22" s="391">
        <f>'4'!J23</f>
        <v>0</v>
      </c>
      <c r="I22" s="389">
        <f>'4'!L23</f>
        <v>0</v>
      </c>
      <c r="J22" s="391">
        <f>'3'!AA24+'6'!E23</f>
        <v>0</v>
      </c>
      <c r="K22" s="391">
        <f>'3'!AB24+'6'!G23</f>
        <v>0</v>
      </c>
      <c r="L22" s="389" t="s">
        <v>276</v>
      </c>
      <c r="M22" s="132"/>
      <c r="N22" s="132"/>
      <c r="O22" s="132"/>
      <c r="P22" s="132"/>
      <c r="Q22" s="132"/>
      <c r="R22" s="132"/>
      <c r="S22" s="132"/>
      <c r="T22" s="389">
        <f>КОНТРОЛЬ!U21</f>
        <v>0</v>
      </c>
      <c r="U22" s="391">
        <f>КОНТРОЛЬ!R21+КОНТРОЛЬ!S21</f>
        <v>0</v>
      </c>
      <c r="V22" s="132"/>
      <c r="W22" s="132"/>
      <c r="X22" s="389" t="str">
        <f>IF(('7'!C23+'7'!E23+'7'!H23)&gt;0, "да", "нет")</f>
        <v>нет</v>
      </c>
      <c r="Y22" s="389" t="s">
        <v>276</v>
      </c>
      <c r="Z22" s="132" t="str">
        <f>IF('14'!Q23&gt;0,"да","нет")</f>
        <v>нет</v>
      </c>
      <c r="AA22" s="132"/>
      <c r="AB22" s="414">
        <f>'14'!H23</f>
        <v>0</v>
      </c>
      <c r="AC22" s="414">
        <f>'14'!J23</f>
        <v>0</v>
      </c>
      <c r="AE22" s="420"/>
    </row>
    <row r="23" spans="1:31" s="7" customFormat="1" ht="25.5" x14ac:dyDescent="0.2">
      <c r="A23" s="442"/>
      <c r="B23" s="398" t="str">
        <f>'1'!B27</f>
        <v>ИТОГО в вечерних (сменных) общеобразовательных учреждениях:</v>
      </c>
      <c r="C23" s="399">
        <f>SUM(C21:C22)</f>
        <v>0</v>
      </c>
      <c r="D23" s="399">
        <f>SUM(D20:D22)</f>
        <v>0</v>
      </c>
      <c r="E23" s="399">
        <f t="shared" ref="E23:K23" si="4">SUM(E20:E22)</f>
        <v>0</v>
      </c>
      <c r="F23" s="399">
        <f t="shared" si="4"/>
        <v>0</v>
      </c>
      <c r="G23" s="399">
        <f t="shared" si="4"/>
        <v>0</v>
      </c>
      <c r="H23" s="399">
        <f t="shared" si="4"/>
        <v>0</v>
      </c>
      <c r="I23" s="399">
        <f t="shared" si="4"/>
        <v>0</v>
      </c>
      <c r="J23" s="399">
        <f t="shared" si="4"/>
        <v>0</v>
      </c>
      <c r="K23" s="399">
        <f t="shared" si="4"/>
        <v>0</v>
      </c>
      <c r="L23" s="392">
        <f>COUNTIF(L20:L22, "да")</f>
        <v>3</v>
      </c>
      <c r="M23" s="392">
        <f t="shared" ref="M23:S23" si="5">COUNTIF(M20:M22, "да")</f>
        <v>0</v>
      </c>
      <c r="N23" s="392">
        <f t="shared" si="5"/>
        <v>0</v>
      </c>
      <c r="O23" s="392">
        <f t="shared" si="5"/>
        <v>0</v>
      </c>
      <c r="P23" s="392">
        <f t="shared" si="5"/>
        <v>0</v>
      </c>
      <c r="Q23" s="392">
        <f t="shared" si="5"/>
        <v>0</v>
      </c>
      <c r="R23" s="392">
        <f t="shared" si="5"/>
        <v>0</v>
      </c>
      <c r="S23" s="392">
        <f t="shared" si="5"/>
        <v>0</v>
      </c>
      <c r="T23" s="393">
        <f>SUM(T20:T22)</f>
        <v>0</v>
      </c>
      <c r="U23" s="392">
        <f>SUM(U20:U22)</f>
        <v>0</v>
      </c>
      <c r="V23" s="392">
        <f t="shared" ref="V23:AA23" si="6">COUNTIF(V20:V22, "да")</f>
        <v>0</v>
      </c>
      <c r="W23" s="392">
        <f t="shared" si="6"/>
        <v>0</v>
      </c>
      <c r="X23" s="392">
        <f t="shared" si="6"/>
        <v>0</v>
      </c>
      <c r="Y23" s="392">
        <f t="shared" si="6"/>
        <v>3</v>
      </c>
      <c r="Z23" s="392">
        <f t="shared" si="6"/>
        <v>0</v>
      </c>
      <c r="AA23" s="392">
        <f t="shared" si="6"/>
        <v>0</v>
      </c>
      <c r="AB23" s="392">
        <f>SUM(AB20:AB22)</f>
        <v>0</v>
      </c>
      <c r="AC23" s="392">
        <f t="shared" ref="AC23" si="7">SUM(AC20:AC22)</f>
        <v>0</v>
      </c>
      <c r="AE23" s="420"/>
    </row>
    <row r="24" spans="1:31" s="42" customFormat="1" ht="12.75" x14ac:dyDescent="0.2">
      <c r="A24" s="422"/>
      <c r="B24" s="423" t="s">
        <v>91</v>
      </c>
      <c r="C24" s="424">
        <f t="shared" ref="C24:AC24" si="8">C23+C16</f>
        <v>1</v>
      </c>
      <c r="D24" s="424">
        <f t="shared" si="8"/>
        <v>11</v>
      </c>
      <c r="E24" s="424">
        <f t="shared" si="8"/>
        <v>41</v>
      </c>
      <c r="F24" s="425">
        <f t="shared" si="8"/>
        <v>28</v>
      </c>
      <c r="G24" s="425">
        <f t="shared" si="8"/>
        <v>29</v>
      </c>
      <c r="H24" s="425">
        <f t="shared" si="8"/>
        <v>29</v>
      </c>
      <c r="I24" s="425">
        <f t="shared" si="8"/>
        <v>21</v>
      </c>
      <c r="J24" s="425">
        <f t="shared" si="8"/>
        <v>18</v>
      </c>
      <c r="K24" s="425">
        <f t="shared" si="8"/>
        <v>16</v>
      </c>
      <c r="L24" s="424">
        <f t="shared" si="8"/>
        <v>12</v>
      </c>
      <c r="M24" s="424">
        <f t="shared" si="8"/>
        <v>0</v>
      </c>
      <c r="N24" s="424">
        <f t="shared" si="8"/>
        <v>0</v>
      </c>
      <c r="O24" s="424">
        <f t="shared" si="8"/>
        <v>1</v>
      </c>
      <c r="P24" s="424">
        <f t="shared" si="8"/>
        <v>1</v>
      </c>
      <c r="Q24" s="424">
        <f t="shared" si="8"/>
        <v>0</v>
      </c>
      <c r="R24" s="424">
        <f t="shared" si="8"/>
        <v>0</v>
      </c>
      <c r="S24" s="424">
        <f t="shared" si="8"/>
        <v>0</v>
      </c>
      <c r="T24" s="424">
        <f t="shared" si="8"/>
        <v>29</v>
      </c>
      <c r="U24" s="424">
        <f t="shared" si="8"/>
        <v>21</v>
      </c>
      <c r="V24" s="424">
        <f t="shared" si="8"/>
        <v>1</v>
      </c>
      <c r="W24" s="424">
        <f t="shared" si="8"/>
        <v>1</v>
      </c>
      <c r="X24" s="424">
        <f t="shared" si="8"/>
        <v>1</v>
      </c>
      <c r="Y24" s="424">
        <f t="shared" si="8"/>
        <v>12</v>
      </c>
      <c r="Z24" s="424">
        <f t="shared" si="8"/>
        <v>1</v>
      </c>
      <c r="AA24" s="424">
        <f t="shared" si="8"/>
        <v>0</v>
      </c>
      <c r="AB24" s="426">
        <f>AB23+AB16</f>
        <v>0</v>
      </c>
      <c r="AC24" s="424">
        <f t="shared" si="8"/>
        <v>0</v>
      </c>
      <c r="AE24" s="450"/>
    </row>
    <row r="25" spans="1:31" s="8" customFormat="1" ht="12.75" x14ac:dyDescent="0.2">
      <c r="A25" s="97"/>
      <c r="B25" s="98"/>
      <c r="C25" s="88"/>
      <c r="D25" s="88"/>
      <c r="E25" s="88"/>
      <c r="F25" s="99"/>
      <c r="G25" s="99"/>
      <c r="H25" s="99"/>
      <c r="I25" s="99"/>
      <c r="J25" s="99"/>
      <c r="K25" s="99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Z25" s="417"/>
      <c r="AE25" s="451"/>
    </row>
    <row r="26" spans="1:31" ht="26.25" customHeight="1" x14ac:dyDescent="0.3">
      <c r="B26" s="825" t="s">
        <v>429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</row>
    <row r="28" spans="1:31" s="7" customFormat="1" ht="12.75" x14ac:dyDescent="0.2">
      <c r="A28" s="319"/>
      <c r="B28" s="67"/>
      <c r="C28" s="67"/>
      <c r="D28" s="67"/>
      <c r="E28" s="67"/>
      <c r="F28" s="8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Z28" s="418"/>
      <c r="AE28" s="420"/>
    </row>
    <row r="29" spans="1:31" s="7" customFormat="1" ht="12.75" x14ac:dyDescent="0.2">
      <c r="A29" s="319"/>
      <c r="B29" s="67"/>
      <c r="C29" s="67"/>
      <c r="D29" s="67"/>
      <c r="E29" s="67"/>
      <c r="F29" s="8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Z29" s="418"/>
      <c r="AE29" s="420"/>
    </row>
  </sheetData>
  <mergeCells count="4">
    <mergeCell ref="B26:AA26"/>
    <mergeCell ref="A2:A3"/>
    <mergeCell ref="C3:AA3"/>
    <mergeCell ref="AB2:AC2"/>
  </mergeCells>
  <dataValidations count="1">
    <dataValidation type="list" allowBlank="1" showInputMessage="1" showErrorMessage="1" sqref="M5:S7 M9:S11 M13:S15 AA20:AA22 AA9:AA11 M20:S22 AA5:AA7 V9:W11 V13:W15 AA13:AA15 V5:W7 V20:W22">
      <formula1>"да, нет"</formula1>
    </dataValidation>
  </dataValidations>
  <pageMargins left="0.31" right="0.42" top="0.34" bottom="0.74803149606299213" header="0.31496062992125984" footer="0.31496062992125984"/>
  <pageSetup paperSize="9" scale="85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9"/>
  <sheetViews>
    <sheetView zoomScale="75" zoomScaleNormal="75" workbookViewId="0">
      <selection activeCell="K4" sqref="K4"/>
    </sheetView>
  </sheetViews>
  <sheetFormatPr defaultRowHeight="15" x14ac:dyDescent="0.25"/>
  <cols>
    <col min="1" max="1" width="10.140625" customWidth="1"/>
    <col min="2" max="3" width="8.5703125" bestFit="1" customWidth="1"/>
    <col min="4" max="7" width="3.5703125" bestFit="1" customWidth="1"/>
    <col min="8" max="9" width="6" bestFit="1" customWidth="1"/>
    <col min="10" max="10" width="3.5703125" bestFit="1" customWidth="1"/>
    <col min="11" max="11" width="6" bestFit="1" customWidth="1"/>
    <col min="12" max="12" width="3.5703125" bestFit="1" customWidth="1"/>
    <col min="13" max="14" width="6" bestFit="1" customWidth="1"/>
    <col min="15" max="16" width="3.5703125" bestFit="1" customWidth="1"/>
    <col min="17" max="17" width="8.5703125" bestFit="1" customWidth="1"/>
    <col min="18" max="20" width="3.5703125" bestFit="1" customWidth="1"/>
    <col min="21" max="21" width="6" bestFit="1" customWidth="1"/>
    <col min="22" max="22" width="3.5703125" bestFit="1" customWidth="1"/>
    <col min="23" max="24" width="6" bestFit="1" customWidth="1"/>
    <col min="25" max="25" width="8.5703125" bestFit="1" customWidth="1"/>
    <col min="26" max="26" width="6" bestFit="1" customWidth="1"/>
    <col min="27" max="27" width="11" bestFit="1" customWidth="1"/>
    <col min="28" max="28" width="8.5703125" bestFit="1" customWidth="1"/>
    <col min="30" max="30" width="11.42578125" customWidth="1"/>
    <col min="31" max="32" width="6" bestFit="1" customWidth="1"/>
  </cols>
  <sheetData>
    <row r="1" spans="1:32" ht="15.75" x14ac:dyDescent="0.25">
      <c r="A1" s="402" t="s">
        <v>393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</row>
    <row r="2" spans="1:32" x14ac:dyDescent="0.25">
      <c r="A2" s="833" t="s">
        <v>419</v>
      </c>
      <c r="B2" s="102">
        <v>46</v>
      </c>
      <c r="C2" s="102">
        <v>47</v>
      </c>
      <c r="D2" s="102">
        <v>48</v>
      </c>
      <c r="E2" s="102">
        <v>49</v>
      </c>
      <c r="F2" s="102">
        <v>50</v>
      </c>
      <c r="G2" s="102">
        <v>51</v>
      </c>
      <c r="H2" s="102">
        <v>52</v>
      </c>
      <c r="I2" s="102">
        <v>53</v>
      </c>
      <c r="J2" s="102">
        <v>54</v>
      </c>
      <c r="K2" s="102">
        <v>55</v>
      </c>
      <c r="L2" s="102">
        <v>56</v>
      </c>
      <c r="M2" s="102">
        <v>57</v>
      </c>
      <c r="N2" s="102">
        <v>58</v>
      </c>
      <c r="O2" s="102">
        <v>59</v>
      </c>
      <c r="P2" s="102">
        <v>60</v>
      </c>
      <c r="Q2" s="102">
        <v>61</v>
      </c>
      <c r="R2" s="102">
        <v>62</v>
      </c>
      <c r="S2" s="102">
        <v>63</v>
      </c>
      <c r="T2" s="102">
        <v>64</v>
      </c>
      <c r="U2" s="102">
        <v>65</v>
      </c>
      <c r="V2" s="102">
        <v>66</v>
      </c>
      <c r="W2" s="79">
        <v>67</v>
      </c>
      <c r="X2" s="79">
        <v>68</v>
      </c>
      <c r="Y2" s="79">
        <v>69</v>
      </c>
      <c r="Z2" s="79">
        <v>70</v>
      </c>
      <c r="AA2" s="79">
        <v>71</v>
      </c>
      <c r="AB2" s="79">
        <v>81</v>
      </c>
      <c r="AC2" s="17"/>
      <c r="AD2" s="835" t="s">
        <v>423</v>
      </c>
      <c r="AE2" s="445" t="s">
        <v>420</v>
      </c>
      <c r="AF2" s="445" t="s">
        <v>421</v>
      </c>
    </row>
    <row r="3" spans="1:32" ht="192" x14ac:dyDescent="0.25">
      <c r="A3" s="834"/>
      <c r="B3" s="105" t="s">
        <v>278</v>
      </c>
      <c r="C3" s="105" t="s">
        <v>248</v>
      </c>
      <c r="D3" s="105" t="s">
        <v>249</v>
      </c>
      <c r="E3" s="105" t="s">
        <v>251</v>
      </c>
      <c r="F3" s="100" t="s">
        <v>252</v>
      </c>
      <c r="G3" s="105" t="s">
        <v>256</v>
      </c>
      <c r="H3" s="105" t="s">
        <v>279</v>
      </c>
      <c r="I3" s="101" t="s">
        <v>430</v>
      </c>
      <c r="J3" s="105" t="s">
        <v>431</v>
      </c>
      <c r="K3" s="105" t="s">
        <v>432</v>
      </c>
      <c r="L3" s="105" t="s">
        <v>431</v>
      </c>
      <c r="M3" s="105" t="s">
        <v>287</v>
      </c>
      <c r="N3" s="105" t="s">
        <v>264</v>
      </c>
      <c r="O3" s="105" t="s">
        <v>262</v>
      </c>
      <c r="P3" s="105" t="s">
        <v>263</v>
      </c>
      <c r="Q3" s="105" t="s">
        <v>277</v>
      </c>
      <c r="R3" s="105" t="s">
        <v>265</v>
      </c>
      <c r="S3" s="105" t="s">
        <v>266</v>
      </c>
      <c r="T3" s="105" t="s">
        <v>267</v>
      </c>
      <c r="U3" s="105" t="s">
        <v>433</v>
      </c>
      <c r="V3" s="105" t="s">
        <v>431</v>
      </c>
      <c r="W3" s="105" t="s">
        <v>286</v>
      </c>
      <c r="X3" s="660" t="s">
        <v>285</v>
      </c>
      <c r="Y3" s="660" t="s">
        <v>284</v>
      </c>
      <c r="Z3" s="660" t="s">
        <v>283</v>
      </c>
      <c r="AA3" s="660" t="s">
        <v>282</v>
      </c>
      <c r="AB3" s="660" t="s">
        <v>387</v>
      </c>
      <c r="AC3" s="7"/>
      <c r="AD3" s="835"/>
      <c r="AE3" s="660" t="s">
        <v>416</v>
      </c>
      <c r="AF3" s="660" t="s">
        <v>424</v>
      </c>
    </row>
    <row r="4" spans="1:32" ht="39" x14ac:dyDescent="0.25">
      <c r="A4" s="156" t="s">
        <v>280</v>
      </c>
      <c r="B4" s="376">
        <f>COUNTIF('ОШ-1 ОШ-5'!C5:C15,"&gt;0")</f>
        <v>1</v>
      </c>
      <c r="C4" s="376">
        <f>'ОШ-1 ОШ-5'!C16</f>
        <v>1</v>
      </c>
      <c r="D4" s="376">
        <f>'ОШ-1 ОШ-5'!D16</f>
        <v>11</v>
      </c>
      <c r="E4" s="376">
        <f>'ОШ-1 ОШ-5'!E16</f>
        <v>41</v>
      </c>
      <c r="F4" s="376">
        <f>'ОШ-1 ОШ-5'!F16</f>
        <v>28</v>
      </c>
      <c r="G4" s="376">
        <f>'ОШ-1 ОШ-5'!G16</f>
        <v>29</v>
      </c>
      <c r="H4" s="376">
        <f>COUNTIF('ОШ-1 ОШ-5'!H5:H15,"&gt;0")</f>
        <v>1</v>
      </c>
      <c r="I4" s="376">
        <f>'ОШ-1 ОШ-5'!H16</f>
        <v>29</v>
      </c>
      <c r="J4" s="376">
        <f>'ОШ-1 ОШ-5'!I16</f>
        <v>21</v>
      </c>
      <c r="K4" s="376">
        <f>'ОШ-1 ОШ-5'!J16</f>
        <v>18</v>
      </c>
      <c r="L4" s="376">
        <f>'ОШ-1 ОШ-5'!K16</f>
        <v>16</v>
      </c>
      <c r="M4" s="376">
        <f>'ОШ-1 ОШ-5'!L16</f>
        <v>9</v>
      </c>
      <c r="N4" s="376">
        <f>'ОШ-1 ОШ-5'!M16</f>
        <v>0</v>
      </c>
      <c r="O4" s="376">
        <f>'ОШ-1 ОШ-5'!N16</f>
        <v>0</v>
      </c>
      <c r="P4" s="376">
        <f>'ОШ-1 ОШ-5'!O16</f>
        <v>1</v>
      </c>
      <c r="Q4" s="376">
        <f>'ОШ-1 ОШ-5'!P16</f>
        <v>1</v>
      </c>
      <c r="R4" s="376">
        <f>'ОШ-1 ОШ-5'!Q16</f>
        <v>0</v>
      </c>
      <c r="S4" s="376">
        <f>'ОШ-1 ОШ-5'!R16</f>
        <v>0</v>
      </c>
      <c r="T4" s="376">
        <f>'ОШ-1 ОШ-5'!S16</f>
        <v>0</v>
      </c>
      <c r="U4" s="376">
        <f>'ОШ-1 ОШ-5'!T16</f>
        <v>29</v>
      </c>
      <c r="V4" s="669">
        <f>'ОШ-1 ОШ-5'!U16</f>
        <v>21</v>
      </c>
      <c r="W4" s="376">
        <f>'ОШ-1 ОШ-5'!V16</f>
        <v>1</v>
      </c>
      <c r="X4" s="376">
        <f>'ОШ-1 ОШ-5'!W16</f>
        <v>1</v>
      </c>
      <c r="Y4" s="376">
        <f>'ОШ-1 ОШ-5'!X16</f>
        <v>1</v>
      </c>
      <c r="Z4" s="376">
        <f>'ОШ-1 ОШ-5'!Y16</f>
        <v>9</v>
      </c>
      <c r="AA4" s="376">
        <f>'ОШ-1 ОШ-5'!Z16</f>
        <v>1</v>
      </c>
      <c r="AB4" s="376">
        <f>'ОШ-1 ОШ-5'!AA16</f>
        <v>0</v>
      </c>
      <c r="AC4" s="46"/>
      <c r="AD4" s="376" t="s">
        <v>425</v>
      </c>
      <c r="AE4" s="669">
        <f>'ОШ-1 ОШ-5'!AB16</f>
        <v>0</v>
      </c>
      <c r="AF4" s="669">
        <f>'ОШ-1 ОШ-5'!AC16</f>
        <v>0</v>
      </c>
    </row>
    <row r="5" spans="1:32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7"/>
      <c r="AD5" s="7"/>
      <c r="AE5" s="7"/>
      <c r="AF5" s="7"/>
    </row>
    <row r="6" spans="1:32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7"/>
      <c r="AD6" s="7"/>
      <c r="AE6" s="7"/>
      <c r="AF6" s="7"/>
    </row>
    <row r="7" spans="1:32" x14ac:dyDescent="0.25">
      <c r="A7" s="403" t="s">
        <v>388</v>
      </c>
      <c r="B7" s="659"/>
      <c r="C7" s="659"/>
      <c r="D7" s="659"/>
      <c r="E7" s="659"/>
      <c r="F7" s="659"/>
      <c r="G7" s="659"/>
      <c r="H7" s="659"/>
      <c r="I7" s="659"/>
      <c r="J7" s="659"/>
      <c r="K7" s="659"/>
      <c r="L7" s="659"/>
      <c r="M7" s="659"/>
      <c r="N7" s="659"/>
      <c r="O7" s="659"/>
      <c r="P7" s="659"/>
      <c r="Q7" s="659"/>
      <c r="R7" s="659"/>
      <c r="S7" s="659"/>
      <c r="T7" s="659"/>
      <c r="U7" s="659"/>
      <c r="V7" s="659"/>
      <c r="W7" s="659"/>
      <c r="X7" s="659"/>
      <c r="Y7" s="659"/>
      <c r="Z7" s="659"/>
      <c r="AA7" s="659"/>
      <c r="AB7" s="659"/>
      <c r="AC7" s="7"/>
      <c r="AD7" s="7"/>
      <c r="AE7" s="7"/>
      <c r="AF7" s="7"/>
    </row>
    <row r="8" spans="1:32" x14ac:dyDescent="0.25">
      <c r="A8" s="403" t="s">
        <v>389</v>
      </c>
      <c r="B8" s="659"/>
      <c r="C8" s="659"/>
      <c r="D8" s="659"/>
      <c r="E8" s="659"/>
      <c r="F8" s="659"/>
      <c r="G8" s="659"/>
      <c r="H8" s="659"/>
      <c r="I8" s="659"/>
      <c r="J8" s="659"/>
      <c r="K8" s="659"/>
      <c r="L8" s="659"/>
      <c r="M8" s="659"/>
      <c r="N8" s="659"/>
      <c r="O8" s="659"/>
      <c r="P8" s="659"/>
      <c r="Q8" s="659"/>
      <c r="R8" s="659"/>
      <c r="S8" s="659"/>
      <c r="T8" s="659"/>
      <c r="U8" s="659"/>
      <c r="V8" s="659"/>
      <c r="W8" s="659"/>
      <c r="X8" s="659"/>
      <c r="Y8" s="659"/>
      <c r="Z8" s="659"/>
      <c r="AA8" s="659"/>
      <c r="AB8" s="659"/>
      <c r="AC8" s="7"/>
      <c r="AD8" s="7"/>
      <c r="AE8" s="7"/>
      <c r="AF8" s="7"/>
    </row>
    <row r="9" spans="1:32" x14ac:dyDescent="0.25">
      <c r="A9" s="403" t="s">
        <v>3</v>
      </c>
      <c r="B9" s="659">
        <f>B8+B7</f>
        <v>0</v>
      </c>
      <c r="C9" s="659">
        <f t="shared" ref="C9:AB9" si="0">C8+C7</f>
        <v>0</v>
      </c>
      <c r="D9" s="659">
        <f t="shared" si="0"/>
        <v>0</v>
      </c>
      <c r="E9" s="659">
        <f t="shared" si="0"/>
        <v>0</v>
      </c>
      <c r="F9" s="659">
        <f t="shared" si="0"/>
        <v>0</v>
      </c>
      <c r="G9" s="659">
        <f t="shared" si="0"/>
        <v>0</v>
      </c>
      <c r="H9" s="659">
        <f t="shared" si="0"/>
        <v>0</v>
      </c>
      <c r="I9" s="659">
        <f t="shared" si="0"/>
        <v>0</v>
      </c>
      <c r="J9" s="659">
        <f t="shared" si="0"/>
        <v>0</v>
      </c>
      <c r="K9" s="659">
        <f t="shared" si="0"/>
        <v>0</v>
      </c>
      <c r="L9" s="659">
        <f t="shared" si="0"/>
        <v>0</v>
      </c>
      <c r="M9" s="659">
        <f t="shared" si="0"/>
        <v>0</v>
      </c>
      <c r="N9" s="659">
        <f t="shared" si="0"/>
        <v>0</v>
      </c>
      <c r="O9" s="659">
        <f t="shared" si="0"/>
        <v>0</v>
      </c>
      <c r="P9" s="659">
        <f t="shared" si="0"/>
        <v>0</v>
      </c>
      <c r="Q9" s="659">
        <f t="shared" si="0"/>
        <v>0</v>
      </c>
      <c r="R9" s="659">
        <f t="shared" si="0"/>
        <v>0</v>
      </c>
      <c r="S9" s="659">
        <f t="shared" si="0"/>
        <v>0</v>
      </c>
      <c r="T9" s="659">
        <f t="shared" si="0"/>
        <v>0</v>
      </c>
      <c r="U9" s="659">
        <f t="shared" si="0"/>
        <v>0</v>
      </c>
      <c r="V9" s="659">
        <f t="shared" si="0"/>
        <v>0</v>
      </c>
      <c r="W9" s="659">
        <f t="shared" si="0"/>
        <v>0</v>
      </c>
      <c r="X9" s="659">
        <f t="shared" si="0"/>
        <v>0</v>
      </c>
      <c r="Y9" s="659">
        <f t="shared" si="0"/>
        <v>0</v>
      </c>
      <c r="Z9" s="659">
        <f t="shared" si="0"/>
        <v>0</v>
      </c>
      <c r="AA9" s="659">
        <f t="shared" si="0"/>
        <v>0</v>
      </c>
      <c r="AB9" s="659">
        <f t="shared" si="0"/>
        <v>0</v>
      </c>
      <c r="AC9" s="7"/>
      <c r="AD9" s="7"/>
      <c r="AE9" s="7"/>
      <c r="AF9" s="7"/>
    </row>
  </sheetData>
  <sheetProtection algorithmName="SHA-512" hashValue="stxVTeJLubRT0x0q+brplya/X0yRoCWrclsPD3spyHdzmXK3rED8UqZ0afoa4G0oP2CEaLOUdeeauV51KxpG7g==" saltValue="9155F4FMJ7XkTUQjrN39zg==" spinCount="100000" sheet="1" objects="1" scenarios="1"/>
  <mergeCells count="2">
    <mergeCell ref="A2:A3"/>
    <mergeCell ref="AD2:AD3"/>
  </mergeCells>
  <pageMargins left="0.7" right="0.7" top="0.75" bottom="0.75" header="0.3" footer="0.3"/>
  <pageSetup paperSize="9" scale="6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4"/>
  <sheetViews>
    <sheetView topLeftCell="A7" zoomScaleNormal="100" workbookViewId="0">
      <selection activeCell="F11" sqref="F11"/>
    </sheetView>
  </sheetViews>
  <sheetFormatPr defaultColWidth="9.140625" defaultRowHeight="12.75" x14ac:dyDescent="0.2"/>
  <cols>
    <col min="1" max="1" width="3.85546875" style="84" customWidth="1"/>
    <col min="2" max="2" width="29.140625" style="111" customWidth="1"/>
    <col min="3" max="3" width="2.7109375" style="84" bestFit="1" customWidth="1"/>
    <col min="4" max="4" width="3.5703125" style="84" bestFit="1" customWidth="1"/>
    <col min="5" max="5" width="4" style="84" customWidth="1"/>
    <col min="6" max="12" width="3.28515625" style="84" bestFit="1" customWidth="1"/>
    <col min="13" max="13" width="4.140625" style="84" customWidth="1"/>
    <col min="14" max="14" width="4.42578125" style="84" customWidth="1"/>
    <col min="15" max="17" width="3.28515625" style="84" customWidth="1"/>
    <col min="18" max="18" width="3.5703125" style="84" customWidth="1"/>
    <col min="19" max="19" width="6.7109375" style="84" customWidth="1"/>
    <col min="20" max="20" width="6.140625" style="84" customWidth="1"/>
    <col min="21" max="21" width="5.5703125" style="110" customWidth="1"/>
    <col min="22" max="22" width="9.7109375" style="524" customWidth="1"/>
    <col min="23" max="23" width="10.28515625" style="524" customWidth="1"/>
    <col min="24" max="24" width="15.5703125" style="522" customWidth="1"/>
    <col min="25" max="25" width="12.85546875" style="520" customWidth="1"/>
    <col min="26" max="26" width="9.140625" style="7"/>
    <col min="27" max="16384" width="9.140625" style="103"/>
  </cols>
  <sheetData>
    <row r="1" spans="1:26" s="168" customFormat="1" ht="35.25" customHeight="1" x14ac:dyDescent="0.2">
      <c r="A1" s="689" t="s">
        <v>435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  <c r="T1" s="689"/>
      <c r="U1" s="110"/>
      <c r="V1" s="524"/>
      <c r="W1" s="524"/>
      <c r="X1" s="520"/>
      <c r="Y1" s="520"/>
      <c r="Z1" s="2"/>
    </row>
    <row r="2" spans="1:26" s="168" customFormat="1" ht="30.75" customHeight="1" x14ac:dyDescent="0.2">
      <c r="A2" s="690" t="s">
        <v>12</v>
      </c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690"/>
      <c r="Q2" s="690"/>
      <c r="R2" s="690"/>
      <c r="S2" s="690"/>
      <c r="T2" s="690"/>
      <c r="U2" s="110"/>
      <c r="V2" s="524"/>
      <c r="W2" s="524"/>
      <c r="X2" s="520"/>
      <c r="Y2" s="520"/>
      <c r="Z2" s="2"/>
    </row>
    <row r="3" spans="1:26" s="168" customFormat="1" ht="10.5" customHeight="1" x14ac:dyDescent="0.2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10"/>
      <c r="V3" s="524"/>
      <c r="W3" s="524"/>
      <c r="X3" s="520"/>
      <c r="Y3" s="520"/>
      <c r="Z3" s="2"/>
    </row>
    <row r="4" spans="1:26" s="168" customFormat="1" ht="42" customHeight="1" x14ac:dyDescent="0.2">
      <c r="A4" s="691" t="s">
        <v>23</v>
      </c>
      <c r="B4" s="691"/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  <c r="T4" s="691"/>
      <c r="U4" s="110"/>
      <c r="V4" s="524"/>
      <c r="W4" s="524"/>
      <c r="X4" s="520"/>
      <c r="Y4" s="520"/>
      <c r="Z4" s="2"/>
    </row>
    <row r="5" spans="1:26" s="168" customFormat="1" x14ac:dyDescent="0.2">
      <c r="A5" s="84"/>
      <c r="B5" s="111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110"/>
      <c r="V5" s="524"/>
      <c r="W5" s="524"/>
      <c r="X5" s="520"/>
      <c r="Y5" s="520"/>
      <c r="Z5" s="2"/>
    </row>
    <row r="6" spans="1:26" s="169" customFormat="1" ht="36.75" customHeight="1" x14ac:dyDescent="0.25">
      <c r="A6" s="692" t="s">
        <v>13</v>
      </c>
      <c r="B6" s="692" t="s">
        <v>562</v>
      </c>
      <c r="C6" s="705" t="s">
        <v>294</v>
      </c>
      <c r="D6" s="705"/>
      <c r="E6" s="695" t="s">
        <v>14</v>
      </c>
      <c r="F6" s="696"/>
      <c r="G6" s="696"/>
      <c r="H6" s="696"/>
      <c r="I6" s="696"/>
      <c r="J6" s="696"/>
      <c r="K6" s="696"/>
      <c r="L6" s="697"/>
      <c r="M6" s="705" t="s">
        <v>157</v>
      </c>
      <c r="N6" s="705"/>
      <c r="O6" s="705" t="s">
        <v>21</v>
      </c>
      <c r="P6" s="705"/>
      <c r="Q6" s="705" t="s">
        <v>293</v>
      </c>
      <c r="R6" s="705"/>
      <c r="S6" s="705" t="s">
        <v>297</v>
      </c>
      <c r="T6" s="705" t="s">
        <v>22</v>
      </c>
      <c r="U6" s="112"/>
      <c r="V6" s="524"/>
      <c r="W6" s="524"/>
      <c r="X6" s="519"/>
      <c r="Y6" s="519"/>
      <c r="Z6" s="208"/>
    </row>
    <row r="7" spans="1:26" s="169" customFormat="1" ht="105" customHeight="1" x14ac:dyDescent="0.25">
      <c r="A7" s="692"/>
      <c r="B7" s="692"/>
      <c r="C7" s="705"/>
      <c r="D7" s="705"/>
      <c r="E7" s="698" t="s">
        <v>292</v>
      </c>
      <c r="F7" s="693" t="s">
        <v>291</v>
      </c>
      <c r="G7" s="694"/>
      <c r="H7" s="695" t="s">
        <v>16</v>
      </c>
      <c r="I7" s="696"/>
      <c r="J7" s="696"/>
      <c r="K7" s="696"/>
      <c r="L7" s="697"/>
      <c r="M7" s="705"/>
      <c r="N7" s="705"/>
      <c r="O7" s="705"/>
      <c r="P7" s="705"/>
      <c r="Q7" s="705"/>
      <c r="R7" s="705"/>
      <c r="S7" s="705"/>
      <c r="T7" s="705"/>
      <c r="U7" s="112"/>
      <c r="V7" s="524"/>
      <c r="W7" s="524"/>
      <c r="X7" s="519"/>
      <c r="Y7" s="519"/>
      <c r="Z7" s="208"/>
    </row>
    <row r="8" spans="1:26" s="6" customFormat="1" ht="117" customHeight="1" x14ac:dyDescent="0.25">
      <c r="A8" s="692"/>
      <c r="B8" s="692"/>
      <c r="C8" s="705"/>
      <c r="D8" s="705"/>
      <c r="E8" s="699"/>
      <c r="F8" s="161" t="s">
        <v>17</v>
      </c>
      <c r="G8" s="161" t="s">
        <v>18</v>
      </c>
      <c r="H8" s="161" t="s">
        <v>19</v>
      </c>
      <c r="I8" s="161" t="s">
        <v>24</v>
      </c>
      <c r="J8" s="161" t="s">
        <v>25</v>
      </c>
      <c r="K8" s="161" t="s">
        <v>26</v>
      </c>
      <c r="L8" s="161" t="s">
        <v>20</v>
      </c>
      <c r="M8" s="705"/>
      <c r="N8" s="705"/>
      <c r="O8" s="705"/>
      <c r="P8" s="705"/>
      <c r="Q8" s="705"/>
      <c r="R8" s="705"/>
      <c r="S8" s="705"/>
      <c r="T8" s="705"/>
      <c r="U8" s="113"/>
      <c r="V8" s="703" t="s">
        <v>27</v>
      </c>
      <c r="W8" s="703"/>
      <c r="X8" s="547"/>
      <c r="Y8" s="548"/>
      <c r="Z8" s="328"/>
    </row>
    <row r="9" spans="1:26" s="168" customFormat="1" x14ac:dyDescent="0.2">
      <c r="A9" s="78">
        <v>1</v>
      </c>
      <c r="B9" s="78">
        <v>2</v>
      </c>
      <c r="C9" s="78">
        <v>3</v>
      </c>
      <c r="D9" s="78">
        <v>4</v>
      </c>
      <c r="E9" s="78">
        <v>5</v>
      </c>
      <c r="F9" s="78">
        <v>6</v>
      </c>
      <c r="G9" s="78">
        <v>7</v>
      </c>
      <c r="H9" s="78">
        <v>8</v>
      </c>
      <c r="I9" s="78">
        <v>9</v>
      </c>
      <c r="J9" s="78">
        <v>10</v>
      </c>
      <c r="K9" s="78">
        <v>11</v>
      </c>
      <c r="L9" s="78">
        <v>12</v>
      </c>
      <c r="M9" s="78">
        <v>13</v>
      </c>
      <c r="N9" s="78">
        <v>14</v>
      </c>
      <c r="O9" s="78">
        <v>15</v>
      </c>
      <c r="P9" s="78">
        <v>16</v>
      </c>
      <c r="Q9" s="78">
        <v>17</v>
      </c>
      <c r="R9" s="78">
        <v>18</v>
      </c>
      <c r="S9" s="78">
        <v>19</v>
      </c>
      <c r="T9" s="78">
        <v>20</v>
      </c>
      <c r="U9" s="110"/>
      <c r="V9" s="524" t="s">
        <v>4</v>
      </c>
      <c r="W9" s="524" t="s">
        <v>5</v>
      </c>
      <c r="X9" s="535" t="s">
        <v>245</v>
      </c>
      <c r="Y9" s="620"/>
      <c r="Z9" s="2"/>
    </row>
    <row r="10" spans="1:26" s="168" customFormat="1" x14ac:dyDescent="0.2">
      <c r="A10" s="198"/>
      <c r="B10" s="192" t="s">
        <v>518</v>
      </c>
      <c r="C10" s="172"/>
      <c r="D10" s="197"/>
      <c r="E10" s="455"/>
      <c r="F10" s="455"/>
      <c r="G10" s="455"/>
      <c r="H10" s="173"/>
      <c r="I10" s="173"/>
      <c r="J10" s="649"/>
      <c r="K10" s="649"/>
      <c r="L10" s="649"/>
      <c r="M10" s="348"/>
      <c r="N10" s="348"/>
      <c r="O10" s="173"/>
      <c r="P10" s="173"/>
      <c r="Q10" s="173"/>
      <c r="R10" s="173"/>
      <c r="S10" s="173"/>
      <c r="T10" s="173"/>
      <c r="U10" s="110"/>
      <c r="V10" s="524"/>
      <c r="W10" s="524"/>
      <c r="X10" s="520"/>
      <c r="Y10" s="520"/>
      <c r="Z10" s="2"/>
    </row>
    <row r="11" spans="1:26" s="168" customFormat="1" ht="63.75" x14ac:dyDescent="0.2">
      <c r="A11" s="199"/>
      <c r="B11" s="191" t="s">
        <v>562</v>
      </c>
      <c r="C11" s="124">
        <v>1</v>
      </c>
      <c r="D11" s="115">
        <v>11</v>
      </c>
      <c r="E11" s="455"/>
      <c r="F11" s="455">
        <v>3</v>
      </c>
      <c r="G11" s="456"/>
      <c r="H11" s="125">
        <v>8</v>
      </c>
      <c r="I11" s="173"/>
      <c r="J11" s="125"/>
      <c r="K11" s="125"/>
      <c r="L11" s="125"/>
      <c r="M11" s="348">
        <v>6</v>
      </c>
      <c r="N11" s="348">
        <v>30</v>
      </c>
      <c r="O11" s="127">
        <v>1</v>
      </c>
      <c r="P11" s="127">
        <v>11</v>
      </c>
      <c r="Q11" s="127">
        <v>1</v>
      </c>
      <c r="R11" s="174">
        <v>11</v>
      </c>
      <c r="S11" s="175">
        <v>11</v>
      </c>
      <c r="T11" s="175">
        <v>8</v>
      </c>
      <c r="U11" s="110"/>
      <c r="V11" s="527">
        <f>D11-P11</f>
        <v>0</v>
      </c>
      <c r="W11" s="527">
        <f>D11-R11</f>
        <v>0</v>
      </c>
      <c r="X11" s="549">
        <f>E11+F11+G11</f>
        <v>3</v>
      </c>
      <c r="Y11" s="519"/>
      <c r="Z11" s="2"/>
    </row>
    <row r="12" spans="1:26" s="168" customFormat="1" x14ac:dyDescent="0.2">
      <c r="A12" s="199"/>
      <c r="B12" s="191"/>
      <c r="C12" s="124"/>
      <c r="D12" s="115">
        <f t="shared" ref="D12:D21" si="0">E12+F12+G12+H12+I12+J12+K12+L12</f>
        <v>0</v>
      </c>
      <c r="E12" s="455"/>
      <c r="F12" s="455"/>
      <c r="G12" s="456"/>
      <c r="H12" s="125"/>
      <c r="I12" s="173"/>
      <c r="J12" s="125"/>
      <c r="K12" s="125"/>
      <c r="L12" s="125"/>
      <c r="M12" s="348"/>
      <c r="N12" s="348"/>
      <c r="O12" s="127"/>
      <c r="P12" s="127"/>
      <c r="Q12" s="127"/>
      <c r="R12" s="174"/>
      <c r="S12" s="175"/>
      <c r="T12" s="175"/>
      <c r="U12" s="110"/>
      <c r="V12" s="527">
        <f>D12-P12</f>
        <v>0</v>
      </c>
      <c r="W12" s="527">
        <f>D12-R12</f>
        <v>0</v>
      </c>
      <c r="X12" s="549">
        <f t="shared" ref="X12:X21" si="1">E12+F12+G12</f>
        <v>0</v>
      </c>
      <c r="Y12" s="519"/>
      <c r="Z12" s="2"/>
    </row>
    <row r="13" spans="1:26" s="168" customFormat="1" x14ac:dyDescent="0.2">
      <c r="A13" s="199"/>
      <c r="B13" s="191"/>
      <c r="C13" s="124"/>
      <c r="D13" s="115">
        <f t="shared" si="0"/>
        <v>0</v>
      </c>
      <c r="E13" s="455"/>
      <c r="F13" s="455"/>
      <c r="G13" s="456"/>
      <c r="H13" s="125"/>
      <c r="I13" s="173"/>
      <c r="J13" s="125"/>
      <c r="K13" s="125"/>
      <c r="L13" s="125"/>
      <c r="M13" s="348"/>
      <c r="N13" s="348"/>
      <c r="O13" s="127"/>
      <c r="P13" s="127"/>
      <c r="Q13" s="127"/>
      <c r="R13" s="174"/>
      <c r="S13" s="175"/>
      <c r="T13" s="175"/>
      <c r="U13" s="110"/>
      <c r="V13" s="527">
        <f>D13-P13</f>
        <v>0</v>
      </c>
      <c r="W13" s="527">
        <f>D13-R13</f>
        <v>0</v>
      </c>
      <c r="X13" s="549">
        <f t="shared" si="1"/>
        <v>0</v>
      </c>
      <c r="Y13" s="519"/>
      <c r="Z13" s="2"/>
    </row>
    <row r="14" spans="1:26" s="168" customFormat="1" x14ac:dyDescent="0.2">
      <c r="A14" s="199"/>
      <c r="B14" s="192" t="s">
        <v>30</v>
      </c>
      <c r="C14" s="176"/>
      <c r="D14" s="196"/>
      <c r="E14" s="455"/>
      <c r="F14" s="455"/>
      <c r="G14" s="457"/>
      <c r="H14" s="26"/>
      <c r="I14" s="173"/>
      <c r="J14" s="26"/>
      <c r="K14" s="26"/>
      <c r="L14" s="26"/>
      <c r="M14" s="348"/>
      <c r="N14" s="348"/>
      <c r="O14" s="26"/>
      <c r="P14" s="26"/>
      <c r="Q14" s="26"/>
      <c r="R14" s="26"/>
      <c r="S14" s="26"/>
      <c r="T14" s="26"/>
      <c r="U14" s="110"/>
      <c r="V14" s="527"/>
      <c r="W14" s="527"/>
      <c r="X14" s="549">
        <f t="shared" si="1"/>
        <v>0</v>
      </c>
      <c r="Y14" s="519"/>
      <c r="Z14" s="2"/>
    </row>
    <row r="15" spans="1:26" s="168" customFormat="1" x14ac:dyDescent="0.2">
      <c r="A15" s="199"/>
      <c r="B15" s="192"/>
      <c r="C15" s="176"/>
      <c r="D15" s="115">
        <f t="shared" si="0"/>
        <v>0</v>
      </c>
      <c r="E15" s="455"/>
      <c r="F15" s="455"/>
      <c r="G15" s="457"/>
      <c r="H15" s="26"/>
      <c r="I15" s="173"/>
      <c r="J15" s="26"/>
      <c r="K15" s="26"/>
      <c r="L15" s="26"/>
      <c r="M15" s="348"/>
      <c r="N15" s="348"/>
      <c r="O15" s="26"/>
      <c r="P15" s="26"/>
      <c r="Q15" s="26"/>
      <c r="R15" s="26"/>
      <c r="S15" s="26"/>
      <c r="T15" s="26"/>
      <c r="U15" s="110"/>
      <c r="V15" s="527">
        <f>D15-P15</f>
        <v>0</v>
      </c>
      <c r="W15" s="527">
        <f>D15-R15</f>
        <v>0</v>
      </c>
      <c r="X15" s="549">
        <f t="shared" si="1"/>
        <v>0</v>
      </c>
      <c r="Y15" s="519"/>
      <c r="Z15" s="2"/>
    </row>
    <row r="16" spans="1:26" s="168" customFormat="1" x14ac:dyDescent="0.2">
      <c r="A16" s="199"/>
      <c r="B16" s="192"/>
      <c r="C16" s="176"/>
      <c r="D16" s="115">
        <f t="shared" si="0"/>
        <v>0</v>
      </c>
      <c r="E16" s="455"/>
      <c r="F16" s="455"/>
      <c r="G16" s="457"/>
      <c r="H16" s="26"/>
      <c r="I16" s="173"/>
      <c r="J16" s="26"/>
      <c r="K16" s="26"/>
      <c r="L16" s="26"/>
      <c r="M16" s="348"/>
      <c r="N16" s="348"/>
      <c r="O16" s="26"/>
      <c r="P16" s="26"/>
      <c r="Q16" s="26"/>
      <c r="R16" s="26"/>
      <c r="S16" s="26"/>
      <c r="T16" s="26"/>
      <c r="U16" s="110"/>
      <c r="V16" s="527">
        <f>D16-P16</f>
        <v>0</v>
      </c>
      <c r="W16" s="527">
        <f>D16-R16</f>
        <v>0</v>
      </c>
      <c r="X16" s="549">
        <f t="shared" si="1"/>
        <v>0</v>
      </c>
      <c r="Y16" s="519"/>
      <c r="Z16" s="2"/>
    </row>
    <row r="17" spans="1:26" s="168" customFormat="1" x14ac:dyDescent="0.2">
      <c r="A17" s="199"/>
      <c r="B17" s="193"/>
      <c r="C17" s="26"/>
      <c r="D17" s="115">
        <f t="shared" si="0"/>
        <v>0</v>
      </c>
      <c r="E17" s="455"/>
      <c r="F17" s="455"/>
      <c r="G17" s="457"/>
      <c r="H17" s="26"/>
      <c r="I17" s="173"/>
      <c r="J17" s="26"/>
      <c r="K17" s="26"/>
      <c r="L17" s="26"/>
      <c r="M17" s="348"/>
      <c r="N17" s="348"/>
      <c r="O17" s="26"/>
      <c r="P17" s="26"/>
      <c r="Q17" s="26"/>
      <c r="R17" s="26"/>
      <c r="S17" s="26"/>
      <c r="T17" s="26"/>
      <c r="U17" s="110"/>
      <c r="V17" s="527">
        <f>D17-P17</f>
        <v>0</v>
      </c>
      <c r="W17" s="527">
        <f>D17-R17</f>
        <v>0</v>
      </c>
      <c r="X17" s="549">
        <f t="shared" si="1"/>
        <v>0</v>
      </c>
      <c r="Y17" s="519"/>
      <c r="Z17" s="2"/>
    </row>
    <row r="18" spans="1:26" s="168" customFormat="1" x14ac:dyDescent="0.2">
      <c r="A18" s="199"/>
      <c r="B18" s="192" t="s">
        <v>31</v>
      </c>
      <c r="C18" s="176"/>
      <c r="D18" s="196"/>
      <c r="E18" s="455"/>
      <c r="F18" s="455"/>
      <c r="G18" s="457"/>
      <c r="H18" s="26"/>
      <c r="I18" s="173"/>
      <c r="J18" s="26"/>
      <c r="K18" s="26"/>
      <c r="L18" s="26"/>
      <c r="M18" s="348"/>
      <c r="N18" s="348"/>
      <c r="O18" s="26"/>
      <c r="P18" s="26"/>
      <c r="Q18" s="26"/>
      <c r="R18" s="26"/>
      <c r="S18" s="26"/>
      <c r="T18" s="26"/>
      <c r="U18" s="110"/>
      <c r="V18" s="527"/>
      <c r="W18" s="527"/>
      <c r="X18" s="549">
        <f t="shared" si="1"/>
        <v>0</v>
      </c>
      <c r="Y18" s="519"/>
      <c r="Z18" s="2"/>
    </row>
    <row r="19" spans="1:26" s="168" customFormat="1" x14ac:dyDescent="0.2">
      <c r="A19" s="199"/>
      <c r="B19" s="192"/>
      <c r="C19" s="176"/>
      <c r="D19" s="115">
        <f t="shared" si="0"/>
        <v>0</v>
      </c>
      <c r="E19" s="455"/>
      <c r="F19" s="455"/>
      <c r="G19" s="457"/>
      <c r="H19" s="26"/>
      <c r="I19" s="173"/>
      <c r="J19" s="26"/>
      <c r="K19" s="26"/>
      <c r="L19" s="26"/>
      <c r="M19" s="348"/>
      <c r="N19" s="348"/>
      <c r="O19" s="26"/>
      <c r="P19" s="26"/>
      <c r="Q19" s="26"/>
      <c r="R19" s="26"/>
      <c r="S19" s="26"/>
      <c r="T19" s="26"/>
      <c r="U19" s="110"/>
      <c r="V19" s="527">
        <f>D19-P19</f>
        <v>0</v>
      </c>
      <c r="W19" s="527">
        <f>D19-R19</f>
        <v>0</v>
      </c>
      <c r="X19" s="549">
        <f t="shared" si="1"/>
        <v>0</v>
      </c>
      <c r="Y19" s="519"/>
      <c r="Z19" s="2"/>
    </row>
    <row r="20" spans="1:26" s="168" customFormat="1" x14ac:dyDescent="0.2">
      <c r="A20" s="199"/>
      <c r="B20" s="192"/>
      <c r="C20" s="176"/>
      <c r="D20" s="115">
        <f t="shared" si="0"/>
        <v>0</v>
      </c>
      <c r="E20" s="455"/>
      <c r="F20" s="455"/>
      <c r="G20" s="457"/>
      <c r="H20" s="26"/>
      <c r="I20" s="173"/>
      <c r="J20" s="26"/>
      <c r="K20" s="26"/>
      <c r="L20" s="26"/>
      <c r="M20" s="348"/>
      <c r="N20" s="348"/>
      <c r="O20" s="26"/>
      <c r="P20" s="26"/>
      <c r="Q20" s="26"/>
      <c r="R20" s="26"/>
      <c r="S20" s="26"/>
      <c r="T20" s="26"/>
      <c r="U20" s="110"/>
      <c r="V20" s="527">
        <f>D20-P20</f>
        <v>0</v>
      </c>
      <c r="W20" s="527">
        <f>D20-R20</f>
        <v>0</v>
      </c>
      <c r="X20" s="549">
        <f t="shared" si="1"/>
        <v>0</v>
      </c>
      <c r="Y20" s="519"/>
      <c r="Z20" s="2"/>
    </row>
    <row r="21" spans="1:26" s="168" customFormat="1" x14ac:dyDescent="0.2">
      <c r="A21" s="199"/>
      <c r="B21" s="194"/>
      <c r="C21" s="26"/>
      <c r="D21" s="115">
        <f t="shared" si="0"/>
        <v>0</v>
      </c>
      <c r="E21" s="455"/>
      <c r="F21" s="455"/>
      <c r="G21" s="457"/>
      <c r="H21" s="26"/>
      <c r="I21" s="173"/>
      <c r="J21" s="26"/>
      <c r="K21" s="26"/>
      <c r="L21" s="26"/>
      <c r="M21" s="348"/>
      <c r="N21" s="348"/>
      <c r="O21" s="26"/>
      <c r="P21" s="26"/>
      <c r="Q21" s="26"/>
      <c r="R21" s="26"/>
      <c r="S21" s="26"/>
      <c r="T21" s="26"/>
      <c r="U21" s="110"/>
      <c r="V21" s="527">
        <f>D21-P21</f>
        <v>0</v>
      </c>
      <c r="W21" s="527">
        <f>D21-R21</f>
        <v>0</v>
      </c>
      <c r="X21" s="549">
        <f t="shared" si="1"/>
        <v>0</v>
      </c>
      <c r="Y21" s="519"/>
      <c r="Z21" s="2"/>
    </row>
    <row r="22" spans="1:26" s="168" customFormat="1" ht="25.5" x14ac:dyDescent="0.2">
      <c r="A22" s="114"/>
      <c r="B22" s="151" t="s">
        <v>32</v>
      </c>
      <c r="C22" s="332">
        <f>SUM(C10:C21)</f>
        <v>1</v>
      </c>
      <c r="D22" s="332">
        <f t="shared" ref="D22:T22" si="2">SUM(D10:D21)</f>
        <v>11</v>
      </c>
      <c r="E22" s="115">
        <f t="shared" si="2"/>
        <v>0</v>
      </c>
      <c r="F22" s="115">
        <f t="shared" si="2"/>
        <v>3</v>
      </c>
      <c r="G22" s="115">
        <f t="shared" si="2"/>
        <v>0</v>
      </c>
      <c r="H22" s="115">
        <f t="shared" si="2"/>
        <v>8</v>
      </c>
      <c r="I22" s="115">
        <f t="shared" si="2"/>
        <v>0</v>
      </c>
      <c r="J22" s="115">
        <f t="shared" si="2"/>
        <v>0</v>
      </c>
      <c r="K22" s="115">
        <f t="shared" si="2"/>
        <v>0</v>
      </c>
      <c r="L22" s="115">
        <f t="shared" si="2"/>
        <v>0</v>
      </c>
      <c r="M22" s="116">
        <f>AVERAGE(M11:M21)</f>
        <v>6</v>
      </c>
      <c r="N22" s="116">
        <f>AVERAGE(N11:N21)</f>
        <v>30</v>
      </c>
      <c r="O22" s="332">
        <f t="shared" si="2"/>
        <v>1</v>
      </c>
      <c r="P22" s="115">
        <f t="shared" si="2"/>
        <v>11</v>
      </c>
      <c r="Q22" s="115">
        <f t="shared" si="2"/>
        <v>1</v>
      </c>
      <c r="R22" s="332">
        <f t="shared" si="2"/>
        <v>11</v>
      </c>
      <c r="S22" s="115">
        <f t="shared" si="2"/>
        <v>11</v>
      </c>
      <c r="T22" s="115">
        <f t="shared" si="2"/>
        <v>8</v>
      </c>
      <c r="U22" s="110"/>
      <c r="V22" s="527">
        <f>D22-P22</f>
        <v>0</v>
      </c>
      <c r="W22" s="527">
        <f>D22-R22</f>
        <v>0</v>
      </c>
      <c r="X22" s="549">
        <f>E22+F22+G22</f>
        <v>3</v>
      </c>
      <c r="Y22" s="519"/>
      <c r="Z22" s="329"/>
    </row>
    <row r="23" spans="1:26" s="168" customFormat="1" ht="25.5" x14ac:dyDescent="0.2">
      <c r="A23" s="49"/>
      <c r="B23" s="156" t="s">
        <v>246</v>
      </c>
      <c r="C23" s="48"/>
      <c r="D23" s="197"/>
      <c r="E23" s="458"/>
      <c r="F23" s="458"/>
      <c r="G23" s="458"/>
      <c r="H23" s="40"/>
      <c r="I23" s="26"/>
      <c r="J23" s="26"/>
      <c r="K23" s="26"/>
      <c r="L23" s="26"/>
      <c r="M23" s="348"/>
      <c r="N23" s="348"/>
      <c r="O23" s="40"/>
      <c r="P23" s="40"/>
      <c r="Q23" s="40"/>
      <c r="R23" s="40"/>
      <c r="S23" s="40"/>
      <c r="T23" s="40"/>
      <c r="U23" s="110"/>
      <c r="V23" s="527"/>
      <c r="W23" s="527"/>
      <c r="X23" s="520"/>
      <c r="Y23" s="520"/>
      <c r="Z23" s="2"/>
    </row>
    <row r="24" spans="1:26" s="168" customFormat="1" x14ac:dyDescent="0.2">
      <c r="A24" s="49"/>
      <c r="B24" s="195"/>
      <c r="C24" s="48"/>
      <c r="D24" s="115">
        <f t="shared" ref="D24:D26" si="3">E24+F24+G24+H24+I24+J24+K24+L24</f>
        <v>0</v>
      </c>
      <c r="E24" s="458"/>
      <c r="F24" s="458"/>
      <c r="G24" s="458"/>
      <c r="H24" s="40"/>
      <c r="I24" s="26"/>
      <c r="J24" s="26"/>
      <c r="K24" s="26"/>
      <c r="L24" s="26"/>
      <c r="M24" s="348"/>
      <c r="N24" s="348"/>
      <c r="O24" s="40"/>
      <c r="P24" s="40"/>
      <c r="Q24" s="40"/>
      <c r="R24" s="40"/>
      <c r="S24" s="40"/>
      <c r="T24" s="40"/>
      <c r="U24" s="110"/>
      <c r="V24" s="527">
        <f>D24-P24</f>
        <v>0</v>
      </c>
      <c r="W24" s="527">
        <f>D24-R24</f>
        <v>0</v>
      </c>
      <c r="X24" s="520"/>
      <c r="Y24" s="520"/>
      <c r="Z24" s="2"/>
    </row>
    <row r="25" spans="1:26" s="168" customFormat="1" x14ac:dyDescent="0.2">
      <c r="A25" s="49"/>
      <c r="B25" s="195"/>
      <c r="C25" s="48"/>
      <c r="D25" s="115">
        <f t="shared" si="3"/>
        <v>0</v>
      </c>
      <c r="E25" s="458"/>
      <c r="F25" s="458"/>
      <c r="G25" s="458"/>
      <c r="H25" s="40"/>
      <c r="I25" s="26"/>
      <c r="J25" s="26"/>
      <c r="K25" s="26"/>
      <c r="L25" s="26"/>
      <c r="M25" s="348"/>
      <c r="N25" s="348"/>
      <c r="O25" s="40"/>
      <c r="P25" s="40"/>
      <c r="Q25" s="40"/>
      <c r="R25" s="40"/>
      <c r="S25" s="40"/>
      <c r="T25" s="40"/>
      <c r="U25" s="110"/>
      <c r="V25" s="527">
        <f>D25-P25</f>
        <v>0</v>
      </c>
      <c r="W25" s="527">
        <f>D25-R25</f>
        <v>0</v>
      </c>
      <c r="X25" s="520"/>
      <c r="Y25" s="520"/>
      <c r="Z25" s="2"/>
    </row>
    <row r="26" spans="1:26" s="168" customFormat="1" x14ac:dyDescent="0.2">
      <c r="A26" s="49"/>
      <c r="B26" s="195"/>
      <c r="C26" s="48"/>
      <c r="D26" s="115">
        <f t="shared" si="3"/>
        <v>0</v>
      </c>
      <c r="E26" s="458"/>
      <c r="F26" s="458"/>
      <c r="G26" s="458"/>
      <c r="H26" s="40"/>
      <c r="I26" s="26"/>
      <c r="J26" s="26"/>
      <c r="K26" s="26"/>
      <c r="L26" s="26"/>
      <c r="M26" s="348"/>
      <c r="N26" s="348"/>
      <c r="O26" s="40"/>
      <c r="P26" s="40"/>
      <c r="Q26" s="40"/>
      <c r="R26" s="40"/>
      <c r="S26" s="40"/>
      <c r="T26" s="40"/>
      <c r="U26" s="110"/>
      <c r="V26" s="527">
        <f>D26-P26</f>
        <v>0</v>
      </c>
      <c r="W26" s="527">
        <f>D26-R26</f>
        <v>0</v>
      </c>
      <c r="X26" s="520"/>
      <c r="Y26" s="520"/>
      <c r="Z26" s="2"/>
    </row>
    <row r="27" spans="1:26" s="168" customFormat="1" ht="38.25" x14ac:dyDescent="0.2">
      <c r="A27" s="114"/>
      <c r="B27" s="151" t="s">
        <v>242</v>
      </c>
      <c r="C27" s="115">
        <f>SUM(C23:C26)</f>
        <v>0</v>
      </c>
      <c r="D27" s="115">
        <f t="shared" ref="D27:T27" si="4">SUM(D23:D26)</f>
        <v>0</v>
      </c>
      <c r="E27" s="115">
        <f t="shared" si="4"/>
        <v>0</v>
      </c>
      <c r="F27" s="115">
        <f t="shared" si="4"/>
        <v>0</v>
      </c>
      <c r="G27" s="115">
        <f t="shared" si="4"/>
        <v>0</v>
      </c>
      <c r="H27" s="115">
        <f t="shared" si="4"/>
        <v>0</v>
      </c>
      <c r="I27" s="115">
        <f t="shared" si="4"/>
        <v>0</v>
      </c>
      <c r="J27" s="115">
        <f t="shared" si="4"/>
        <v>0</v>
      </c>
      <c r="K27" s="115">
        <f t="shared" si="4"/>
        <v>0</v>
      </c>
      <c r="L27" s="115">
        <f t="shared" si="4"/>
        <v>0</v>
      </c>
      <c r="M27" s="116">
        <f t="shared" ref="M27:N27" si="5">AVERAGE(M16:M26)</f>
        <v>6</v>
      </c>
      <c r="N27" s="116">
        <f t="shared" si="5"/>
        <v>30</v>
      </c>
      <c r="O27" s="115">
        <f t="shared" si="4"/>
        <v>0</v>
      </c>
      <c r="P27" s="115">
        <f t="shared" si="4"/>
        <v>0</v>
      </c>
      <c r="Q27" s="115">
        <f t="shared" si="4"/>
        <v>0</v>
      </c>
      <c r="R27" s="115">
        <f t="shared" si="4"/>
        <v>0</v>
      </c>
      <c r="S27" s="115">
        <f t="shared" si="4"/>
        <v>0</v>
      </c>
      <c r="T27" s="115">
        <f t="shared" si="4"/>
        <v>0</v>
      </c>
      <c r="U27" s="110"/>
      <c r="V27" s="527">
        <f>D27-P27</f>
        <v>0</v>
      </c>
      <c r="W27" s="527">
        <f>D27-R27</f>
        <v>0</v>
      </c>
      <c r="X27" s="520"/>
      <c r="Y27" s="520"/>
      <c r="Z27" s="2"/>
    </row>
    <row r="28" spans="1:26" s="167" customFormat="1" ht="24.75" customHeight="1" x14ac:dyDescent="0.3">
      <c r="A28" s="179"/>
      <c r="B28" s="182" t="s">
        <v>243</v>
      </c>
      <c r="C28" s="180">
        <f>C27+C22</f>
        <v>1</v>
      </c>
      <c r="D28" s="180">
        <f t="shared" ref="D28:T28" si="6">D27+D22</f>
        <v>11</v>
      </c>
      <c r="E28" s="180">
        <f t="shared" si="6"/>
        <v>0</v>
      </c>
      <c r="F28" s="180">
        <f t="shared" si="6"/>
        <v>3</v>
      </c>
      <c r="G28" s="180">
        <f t="shared" si="6"/>
        <v>0</v>
      </c>
      <c r="H28" s="180">
        <f t="shared" si="6"/>
        <v>8</v>
      </c>
      <c r="I28" s="180">
        <f t="shared" si="6"/>
        <v>0</v>
      </c>
      <c r="J28" s="180">
        <f t="shared" si="6"/>
        <v>0</v>
      </c>
      <c r="K28" s="180">
        <f t="shared" si="6"/>
        <v>0</v>
      </c>
      <c r="L28" s="180">
        <f t="shared" si="6"/>
        <v>0</v>
      </c>
      <c r="M28" s="180">
        <f>(M27+M22)/2</f>
        <v>6</v>
      </c>
      <c r="N28" s="180">
        <f>(N27+N22)/2</f>
        <v>30</v>
      </c>
      <c r="O28" s="180">
        <f t="shared" si="6"/>
        <v>1</v>
      </c>
      <c r="P28" s="180">
        <f t="shared" si="6"/>
        <v>11</v>
      </c>
      <c r="Q28" s="180">
        <f t="shared" si="6"/>
        <v>1</v>
      </c>
      <c r="R28" s="180">
        <f t="shared" si="6"/>
        <v>11</v>
      </c>
      <c r="S28" s="180">
        <f t="shared" si="6"/>
        <v>11</v>
      </c>
      <c r="T28" s="180">
        <f t="shared" si="6"/>
        <v>8</v>
      </c>
      <c r="U28" s="181"/>
      <c r="V28" s="550">
        <f>D28-P28</f>
        <v>0</v>
      </c>
      <c r="W28" s="550">
        <f>D28-R28</f>
        <v>0</v>
      </c>
      <c r="X28" s="551"/>
      <c r="Y28" s="551"/>
      <c r="Z28" s="331"/>
    </row>
    <row r="29" spans="1:26" s="168" customFormat="1" x14ac:dyDescent="0.2">
      <c r="A29" s="84"/>
      <c r="B29" s="111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110"/>
      <c r="V29" s="524"/>
      <c r="W29" s="524"/>
      <c r="X29" s="520"/>
      <c r="Y29" s="520"/>
      <c r="Z29" s="2"/>
    </row>
    <row r="30" spans="1:26" s="170" customFormat="1" ht="38.25" x14ac:dyDescent="0.25">
      <c r="A30" s="117"/>
      <c r="B30" s="118" t="s">
        <v>355</v>
      </c>
      <c r="C30" s="332">
        <f>COUNTIF(C11:C21,"&gt;0")</f>
        <v>1</v>
      </c>
      <c r="D30" s="117"/>
      <c r="E30" s="117"/>
      <c r="F30" s="117"/>
      <c r="G30" s="117"/>
      <c r="H30" s="117"/>
      <c r="I30" s="686" t="s">
        <v>368</v>
      </c>
      <c r="J30" s="687"/>
      <c r="K30" s="687"/>
      <c r="L30" s="687"/>
      <c r="M30" s="687"/>
      <c r="N30" s="687"/>
      <c r="O30" s="687"/>
      <c r="P30" s="687"/>
      <c r="Q30" s="687"/>
      <c r="R30" s="687"/>
      <c r="S30" s="687"/>
      <c r="T30" s="342">
        <f>T31+T32+T33+T34</f>
        <v>1</v>
      </c>
      <c r="U30" s="119"/>
      <c r="V30" s="524"/>
      <c r="W30" s="552" t="s">
        <v>371</v>
      </c>
      <c r="X30" s="553"/>
      <c r="Y30" s="554"/>
      <c r="Z30" s="330"/>
    </row>
    <row r="31" spans="1:26" s="170" customFormat="1" x14ac:dyDescent="0.25">
      <c r="A31" s="117"/>
      <c r="B31" s="118" t="s">
        <v>33</v>
      </c>
      <c r="C31" s="120">
        <f>COUNTIF(C11:C13,"&gt;0")</f>
        <v>1</v>
      </c>
      <c r="D31" s="117"/>
      <c r="E31" s="117"/>
      <c r="F31" s="117"/>
      <c r="G31" s="117"/>
      <c r="H31" s="117"/>
      <c r="I31" s="685" t="str">
        <f>B10</f>
        <v>Среднего общего образования</v>
      </c>
      <c r="J31" s="685"/>
      <c r="K31" s="685"/>
      <c r="L31" s="685"/>
      <c r="M31" s="685"/>
      <c r="N31" s="685"/>
      <c r="O31" s="685"/>
      <c r="P31" s="685"/>
      <c r="Q31" s="685"/>
      <c r="R31" s="685"/>
      <c r="S31" s="685"/>
      <c r="T31" s="241">
        <f>COUNTA(B11:B13)</f>
        <v>1</v>
      </c>
      <c r="U31" s="119"/>
      <c r="V31" s="524"/>
      <c r="W31" s="555">
        <f>O22</f>
        <v>1</v>
      </c>
      <c r="X31" s="688">
        <f>W31/W32</f>
        <v>1</v>
      </c>
      <c r="Y31" s="554"/>
      <c r="Z31" s="330"/>
    </row>
    <row r="32" spans="1:26" s="170" customFormat="1" x14ac:dyDescent="0.25">
      <c r="A32" s="117"/>
      <c r="B32" s="118" t="s">
        <v>35</v>
      </c>
      <c r="C32" s="120">
        <f>COUNTIF(C15:C17,"&gt;0")</f>
        <v>0</v>
      </c>
      <c r="D32" s="117"/>
      <c r="E32" s="117"/>
      <c r="F32" s="117"/>
      <c r="G32" s="117"/>
      <c r="H32" s="117"/>
      <c r="I32" s="685" t="str">
        <f>B14</f>
        <v>Основного общего образования</v>
      </c>
      <c r="J32" s="685"/>
      <c r="K32" s="685"/>
      <c r="L32" s="685"/>
      <c r="M32" s="685"/>
      <c r="N32" s="685"/>
      <c r="O32" s="685"/>
      <c r="P32" s="685"/>
      <c r="Q32" s="685"/>
      <c r="R32" s="685"/>
      <c r="S32" s="685"/>
      <c r="T32" s="241">
        <f>COUNTA(B15:B17)</f>
        <v>0</v>
      </c>
      <c r="U32" s="119"/>
      <c r="V32" s="524"/>
      <c r="W32" s="555">
        <f>C22</f>
        <v>1</v>
      </c>
      <c r="X32" s="688"/>
      <c r="Y32" s="554"/>
      <c r="Z32" s="330"/>
    </row>
    <row r="33" spans="1:26" s="170" customFormat="1" x14ac:dyDescent="0.25">
      <c r="A33" s="117"/>
      <c r="B33" s="118" t="s">
        <v>34</v>
      </c>
      <c r="C33" s="120">
        <f>COUNTIF(C19:C21,"&gt;0")</f>
        <v>0</v>
      </c>
      <c r="D33" s="117"/>
      <c r="E33" s="117"/>
      <c r="F33" s="117"/>
      <c r="G33" s="117"/>
      <c r="H33" s="117"/>
      <c r="I33" s="685" t="str">
        <f>B18</f>
        <v>Начального общего образования</v>
      </c>
      <c r="J33" s="685"/>
      <c r="K33" s="685"/>
      <c r="L33" s="685"/>
      <c r="M33" s="685"/>
      <c r="N33" s="685"/>
      <c r="O33" s="685"/>
      <c r="P33" s="685"/>
      <c r="Q33" s="685"/>
      <c r="R33" s="685"/>
      <c r="S33" s="685"/>
      <c r="T33" s="241">
        <f>COUNTA(B19:B21)</f>
        <v>0</v>
      </c>
      <c r="U33" s="119"/>
      <c r="V33" s="524"/>
      <c r="W33" s="524"/>
      <c r="X33" s="554"/>
      <c r="Y33" s="554"/>
      <c r="Z33" s="330"/>
    </row>
    <row r="34" spans="1:26" s="170" customFormat="1" x14ac:dyDescent="0.25">
      <c r="A34" s="117"/>
      <c r="B34" s="121"/>
      <c r="C34" s="117"/>
      <c r="D34" s="117"/>
      <c r="E34" s="117"/>
      <c r="F34" s="117"/>
      <c r="G34" s="117"/>
      <c r="H34" s="117"/>
      <c r="I34" s="685" t="str">
        <f>B23</f>
        <v>Вечерние (сменные) общеобразовательные учреждения</v>
      </c>
      <c r="J34" s="685"/>
      <c r="K34" s="685"/>
      <c r="L34" s="685"/>
      <c r="M34" s="685"/>
      <c r="N34" s="685"/>
      <c r="O34" s="685"/>
      <c r="P34" s="685"/>
      <c r="Q34" s="685"/>
      <c r="R34" s="685"/>
      <c r="S34" s="685"/>
      <c r="T34" s="241">
        <f>COUNTA(B24:B26)</f>
        <v>0</v>
      </c>
      <c r="U34" s="119"/>
      <c r="V34" s="524"/>
      <c r="W34" s="524"/>
      <c r="X34" s="554"/>
      <c r="Y34" s="554"/>
      <c r="Z34" s="330"/>
    </row>
    <row r="35" spans="1:26" s="170" customFormat="1" ht="51" x14ac:dyDescent="0.25">
      <c r="A35" s="117"/>
      <c r="B35" s="118" t="s">
        <v>36</v>
      </c>
      <c r="C35" s="120">
        <v>1</v>
      </c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9"/>
      <c r="V35" s="524"/>
      <c r="W35" s="524"/>
      <c r="X35" s="554"/>
      <c r="Y35" s="554"/>
      <c r="Z35" s="330"/>
    </row>
    <row r="36" spans="1:26" s="170" customFormat="1" x14ac:dyDescent="0.25">
      <c r="A36" s="117"/>
      <c r="B36" s="118" t="s">
        <v>37</v>
      </c>
      <c r="C36" s="120">
        <v>1</v>
      </c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9"/>
      <c r="V36" s="524"/>
      <c r="W36" s="524"/>
      <c r="X36" s="554"/>
      <c r="Y36" s="554"/>
      <c r="Z36" s="330"/>
    </row>
    <row r="37" spans="1:26" s="170" customFormat="1" x14ac:dyDescent="0.25">
      <c r="A37" s="117"/>
      <c r="B37" s="118" t="s">
        <v>38</v>
      </c>
      <c r="C37" s="120">
        <v>1</v>
      </c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9"/>
      <c r="V37" s="524"/>
      <c r="W37" s="524"/>
      <c r="X37" s="554"/>
      <c r="Y37" s="554"/>
      <c r="Z37" s="330"/>
    </row>
    <row r="38" spans="1:26" s="170" customFormat="1" x14ac:dyDescent="0.25">
      <c r="A38" s="117"/>
      <c r="B38" s="118" t="s">
        <v>39</v>
      </c>
      <c r="C38" s="120">
        <v>1</v>
      </c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9"/>
      <c r="V38" s="524"/>
      <c r="W38" s="524"/>
      <c r="X38" s="554"/>
      <c r="Y38" s="554"/>
      <c r="Z38" s="330"/>
    </row>
    <row r="39" spans="1:26" s="170" customFormat="1" x14ac:dyDescent="0.25">
      <c r="A39" s="117"/>
      <c r="B39" s="121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9"/>
      <c r="V39" s="524"/>
      <c r="W39" s="524"/>
      <c r="X39" s="554"/>
      <c r="Y39" s="554"/>
      <c r="Z39" s="330"/>
    </row>
    <row r="40" spans="1:26" s="170" customFormat="1" ht="52.5" customHeight="1" x14ac:dyDescent="0.25">
      <c r="A40" s="117"/>
      <c r="B40" s="118" t="s">
        <v>40</v>
      </c>
      <c r="C40" s="120">
        <v>1</v>
      </c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9"/>
      <c r="V40" s="524"/>
      <c r="W40" s="524"/>
      <c r="X40" s="554"/>
      <c r="Y40" s="554"/>
      <c r="Z40" s="330"/>
    </row>
    <row r="41" spans="1:26" s="170" customFormat="1" x14ac:dyDescent="0.25">
      <c r="A41" s="117"/>
      <c r="B41" s="118" t="s">
        <v>37</v>
      </c>
      <c r="C41" s="120">
        <v>1</v>
      </c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9"/>
      <c r="V41" s="524"/>
      <c r="W41" s="524"/>
      <c r="X41" s="554"/>
      <c r="Y41" s="554"/>
      <c r="Z41" s="330"/>
    </row>
    <row r="42" spans="1:26" s="170" customFormat="1" x14ac:dyDescent="0.25">
      <c r="A42" s="117"/>
      <c r="B42" s="118" t="s">
        <v>38</v>
      </c>
      <c r="C42" s="120">
        <v>1</v>
      </c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9"/>
      <c r="V42" s="524"/>
      <c r="W42" s="524"/>
      <c r="X42" s="554"/>
      <c r="Y42" s="554"/>
      <c r="Z42" s="330"/>
    </row>
    <row r="43" spans="1:26" s="170" customFormat="1" x14ac:dyDescent="0.25">
      <c r="A43" s="117"/>
      <c r="B43" s="118" t="s">
        <v>39</v>
      </c>
      <c r="C43" s="120">
        <v>1</v>
      </c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9"/>
      <c r="V43" s="524"/>
      <c r="W43" s="524"/>
      <c r="X43" s="554"/>
      <c r="Y43" s="554"/>
      <c r="Z43" s="330"/>
    </row>
    <row r="44" spans="1:26" s="170" customFormat="1" x14ac:dyDescent="0.25">
      <c r="A44" s="117"/>
      <c r="B44" s="121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9"/>
      <c r="V44" s="524"/>
      <c r="W44" s="524"/>
      <c r="X44" s="554"/>
      <c r="Y44" s="554"/>
      <c r="Z44" s="330"/>
    </row>
    <row r="45" spans="1:26" s="171" customFormat="1" x14ac:dyDescent="0.2">
      <c r="A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66"/>
      <c r="V45" s="556"/>
      <c r="W45" s="556"/>
      <c r="X45" s="551"/>
      <c r="Y45" s="551"/>
      <c r="Z45" s="331"/>
    </row>
    <row r="46" spans="1:26" s="167" customFormat="1" ht="16.5" x14ac:dyDescent="0.3">
      <c r="A46" s="486"/>
      <c r="B46" s="487"/>
      <c r="C46" s="486"/>
      <c r="D46" s="486"/>
      <c r="E46" s="486"/>
      <c r="F46" s="486"/>
      <c r="G46" s="486"/>
      <c r="H46" s="486"/>
      <c r="I46" s="486"/>
      <c r="J46" s="486"/>
      <c r="K46" s="486"/>
      <c r="L46" s="486"/>
      <c r="M46" s="486"/>
      <c r="N46" s="486"/>
      <c r="O46" s="486"/>
      <c r="P46" s="486"/>
      <c r="Q46" s="486"/>
      <c r="R46" s="486"/>
      <c r="S46" s="486"/>
      <c r="T46" s="486"/>
      <c r="U46" s="181"/>
      <c r="V46" s="557"/>
      <c r="W46" s="557"/>
      <c r="X46" s="558"/>
      <c r="Y46" s="558"/>
      <c r="Z46" s="488"/>
    </row>
    <row r="47" spans="1:26" s="492" customFormat="1" ht="16.5" x14ac:dyDescent="0.3">
      <c r="A47" s="489"/>
      <c r="B47" s="484" t="s">
        <v>475</v>
      </c>
      <c r="C47" s="485"/>
      <c r="D47" s="485"/>
      <c r="E47" s="485"/>
      <c r="F47" s="485"/>
      <c r="G47" s="485"/>
      <c r="H47" s="485"/>
      <c r="I47" s="485"/>
      <c r="J47" s="485"/>
      <c r="K47" s="485"/>
      <c r="L47" s="485"/>
      <c r="M47" s="485"/>
      <c r="N47" s="485"/>
      <c r="O47" s="485"/>
      <c r="P47" s="485"/>
      <c r="Q47" s="485"/>
      <c r="R47" s="485"/>
      <c r="S47" s="485"/>
      <c r="T47" s="489"/>
      <c r="U47" s="490"/>
      <c r="V47" s="531"/>
      <c r="W47" s="531"/>
      <c r="X47" s="559"/>
      <c r="Y47" s="559"/>
      <c r="Z47" s="491"/>
    </row>
    <row r="48" spans="1:26" s="492" customFormat="1" ht="9" customHeight="1" x14ac:dyDescent="0.3">
      <c r="A48" s="489"/>
      <c r="T48" s="489"/>
      <c r="U48" s="490"/>
      <c r="V48" s="531"/>
      <c r="W48" s="531"/>
      <c r="X48" s="559"/>
      <c r="Y48" s="559"/>
      <c r="Z48" s="491"/>
    </row>
    <row r="49" spans="1:26" s="492" customFormat="1" ht="36.75" customHeight="1" x14ac:dyDescent="0.3">
      <c r="A49" s="489"/>
      <c r="B49" s="701" t="s">
        <v>476</v>
      </c>
      <c r="C49" s="701"/>
      <c r="D49" s="701"/>
      <c r="E49" s="701"/>
      <c r="F49" s="701"/>
      <c r="G49" s="701"/>
      <c r="H49" s="701"/>
      <c r="I49" s="701"/>
      <c r="J49" s="701"/>
      <c r="K49" s="701"/>
      <c r="L49" s="701"/>
      <c r="M49" s="701"/>
      <c r="N49" s="701"/>
      <c r="O49" s="701"/>
      <c r="P49" s="701"/>
      <c r="Q49" s="701"/>
      <c r="R49" s="701"/>
      <c r="S49" s="701"/>
      <c r="T49" s="489"/>
      <c r="U49" s="490"/>
      <c r="V49" s="531"/>
      <c r="W49" s="531"/>
      <c r="X49" s="559"/>
      <c r="Y49" s="559"/>
      <c r="Z49" s="491"/>
    </row>
    <row r="50" spans="1:26" s="492" customFormat="1" ht="75" customHeight="1" x14ac:dyDescent="0.3">
      <c r="A50" s="489"/>
      <c r="B50" s="704" t="s">
        <v>477</v>
      </c>
      <c r="C50" s="704"/>
      <c r="D50" s="704"/>
      <c r="E50" s="704"/>
      <c r="F50" s="704"/>
      <c r="G50" s="704"/>
      <c r="H50" s="704"/>
      <c r="I50" s="704"/>
      <c r="J50" s="704"/>
      <c r="K50" s="704"/>
      <c r="L50" s="704"/>
      <c r="M50" s="704"/>
      <c r="N50" s="704"/>
      <c r="O50" s="704"/>
      <c r="P50" s="704"/>
      <c r="Q50" s="704"/>
      <c r="R50" s="704"/>
      <c r="S50" s="704"/>
      <c r="T50" s="489"/>
      <c r="U50" s="490"/>
      <c r="V50" s="531"/>
      <c r="W50" s="531"/>
      <c r="X50" s="559"/>
      <c r="Y50" s="559"/>
      <c r="Z50" s="491"/>
    </row>
    <row r="51" spans="1:26" s="492" customFormat="1" ht="72.75" customHeight="1" x14ac:dyDescent="0.3">
      <c r="A51" s="489"/>
      <c r="B51" s="704" t="s">
        <v>295</v>
      </c>
      <c r="C51" s="704"/>
      <c r="D51" s="704"/>
      <c r="E51" s="704"/>
      <c r="F51" s="704"/>
      <c r="G51" s="704"/>
      <c r="H51" s="704"/>
      <c r="I51" s="704"/>
      <c r="J51" s="704"/>
      <c r="K51" s="704"/>
      <c r="L51" s="704"/>
      <c r="M51" s="704"/>
      <c r="N51" s="704"/>
      <c r="O51" s="704"/>
      <c r="P51" s="704"/>
      <c r="Q51" s="704"/>
      <c r="R51" s="704"/>
      <c r="S51" s="704"/>
      <c r="T51" s="489"/>
      <c r="U51" s="490"/>
      <c r="V51" s="531"/>
      <c r="W51" s="531"/>
      <c r="X51" s="559"/>
      <c r="Y51" s="559"/>
      <c r="Z51" s="491"/>
    </row>
    <row r="52" spans="1:26" s="492" customFormat="1" ht="36.75" customHeight="1" x14ac:dyDescent="0.3">
      <c r="A52" s="489"/>
      <c r="B52" s="701" t="s">
        <v>28</v>
      </c>
      <c r="C52" s="701"/>
      <c r="D52" s="701"/>
      <c r="E52" s="701"/>
      <c r="F52" s="701"/>
      <c r="G52" s="701"/>
      <c r="H52" s="701"/>
      <c r="I52" s="701"/>
      <c r="J52" s="701"/>
      <c r="K52" s="701"/>
      <c r="L52" s="701"/>
      <c r="M52" s="701"/>
      <c r="N52" s="701"/>
      <c r="O52" s="701"/>
      <c r="P52" s="701"/>
      <c r="Q52" s="701"/>
      <c r="R52" s="701"/>
      <c r="S52" s="701"/>
      <c r="T52" s="489"/>
      <c r="U52" s="490"/>
      <c r="V52" s="531"/>
      <c r="W52" s="531"/>
      <c r="X52" s="559"/>
      <c r="Y52" s="559"/>
      <c r="Z52" s="491"/>
    </row>
    <row r="53" spans="1:26" s="492" customFormat="1" ht="82.5" customHeight="1" x14ac:dyDescent="0.3">
      <c r="A53" s="489"/>
      <c r="B53" s="704" t="s">
        <v>478</v>
      </c>
      <c r="C53" s="704"/>
      <c r="D53" s="704"/>
      <c r="E53" s="704"/>
      <c r="F53" s="704"/>
      <c r="G53" s="704"/>
      <c r="H53" s="704"/>
      <c r="I53" s="704"/>
      <c r="J53" s="704"/>
      <c r="K53" s="704"/>
      <c r="L53" s="704"/>
      <c r="M53" s="704"/>
      <c r="N53" s="704"/>
      <c r="O53" s="704"/>
      <c r="P53" s="704"/>
      <c r="Q53" s="704"/>
      <c r="R53" s="704"/>
      <c r="S53" s="704"/>
      <c r="T53" s="489"/>
      <c r="U53" s="490"/>
      <c r="V53" s="531"/>
      <c r="W53" s="531"/>
      <c r="X53" s="559"/>
      <c r="Y53" s="559"/>
      <c r="Z53" s="491"/>
    </row>
    <row r="54" spans="1:26" s="16" customFormat="1" ht="166.5" customHeight="1" x14ac:dyDescent="0.3">
      <c r="A54" s="184"/>
      <c r="B54" s="702" t="s">
        <v>479</v>
      </c>
      <c r="C54" s="702"/>
      <c r="D54" s="702"/>
      <c r="E54" s="702"/>
      <c r="F54" s="702"/>
      <c r="G54" s="702"/>
      <c r="H54" s="702"/>
      <c r="I54" s="702"/>
      <c r="J54" s="702"/>
      <c r="K54" s="702"/>
      <c r="L54" s="702"/>
      <c r="M54" s="702"/>
      <c r="N54" s="702"/>
      <c r="O54" s="702"/>
      <c r="P54" s="702"/>
      <c r="Q54" s="702"/>
      <c r="R54" s="702"/>
      <c r="S54" s="702"/>
      <c r="T54" s="184"/>
      <c r="U54" s="139"/>
      <c r="V54" s="531"/>
      <c r="W54" s="531"/>
      <c r="X54" s="559"/>
      <c r="Y54" s="559"/>
      <c r="Z54" s="493"/>
    </row>
    <row r="55" spans="1:26" s="16" customFormat="1" ht="64.5" customHeight="1" x14ac:dyDescent="0.3">
      <c r="A55" s="184"/>
      <c r="B55" s="700" t="s">
        <v>440</v>
      </c>
      <c r="C55" s="700"/>
      <c r="D55" s="700"/>
      <c r="E55" s="700"/>
      <c r="F55" s="700"/>
      <c r="G55" s="700"/>
      <c r="H55" s="700"/>
      <c r="I55" s="700"/>
      <c r="J55" s="700"/>
      <c r="K55" s="700"/>
      <c r="L55" s="700"/>
      <c r="M55" s="700"/>
      <c r="N55" s="700"/>
      <c r="O55" s="700"/>
      <c r="P55" s="700"/>
      <c r="Q55" s="700"/>
      <c r="R55" s="700"/>
      <c r="S55" s="700"/>
      <c r="T55" s="184"/>
      <c r="U55" s="139"/>
      <c r="V55" s="531"/>
      <c r="W55" s="531"/>
      <c r="X55" s="559"/>
      <c r="Y55" s="559"/>
      <c r="Z55" s="493"/>
    </row>
    <row r="56" spans="1:26" s="16" customFormat="1" ht="16.5" x14ac:dyDescent="0.3">
      <c r="A56" s="184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84"/>
      <c r="U56" s="139"/>
      <c r="V56" s="531"/>
      <c r="W56" s="531"/>
      <c r="X56" s="559"/>
      <c r="Y56" s="559"/>
      <c r="Z56" s="493"/>
    </row>
    <row r="57" spans="1:26" s="16" customFormat="1" ht="16.5" x14ac:dyDescent="0.3">
      <c r="A57" s="184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84"/>
      <c r="U57" s="139"/>
      <c r="V57" s="531"/>
      <c r="W57" s="531"/>
      <c r="X57" s="559"/>
      <c r="Y57" s="559"/>
      <c r="Z57" s="493"/>
    </row>
    <row r="58" spans="1:26" s="16" customFormat="1" ht="16.5" x14ac:dyDescent="0.3">
      <c r="A58" s="184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84"/>
      <c r="U58" s="139"/>
      <c r="V58" s="531"/>
      <c r="W58" s="531"/>
      <c r="X58" s="559"/>
      <c r="Y58" s="559"/>
      <c r="Z58" s="493"/>
    </row>
    <row r="59" spans="1:26" s="168" customFormat="1" x14ac:dyDescent="0.2">
      <c r="A59" s="84"/>
      <c r="B59" s="122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84"/>
      <c r="U59" s="110"/>
      <c r="V59" s="524"/>
      <c r="W59" s="524"/>
      <c r="X59" s="520"/>
      <c r="Y59" s="520"/>
      <c r="Z59" s="2"/>
    </row>
    <row r="60" spans="1:26" s="168" customFormat="1" x14ac:dyDescent="0.2">
      <c r="A60" s="84"/>
      <c r="B60" s="111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110"/>
      <c r="V60" s="524"/>
      <c r="W60" s="524"/>
      <c r="X60" s="520"/>
      <c r="Y60" s="520"/>
      <c r="Z60" s="2"/>
    </row>
    <row r="61" spans="1:26" s="168" customFormat="1" x14ac:dyDescent="0.2">
      <c r="A61" s="84"/>
      <c r="B61" s="111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110"/>
      <c r="V61" s="524"/>
      <c r="W61" s="524"/>
      <c r="X61" s="520"/>
      <c r="Y61" s="520"/>
      <c r="Z61" s="2"/>
    </row>
    <row r="62" spans="1:26" s="168" customFormat="1" x14ac:dyDescent="0.2">
      <c r="A62" s="84"/>
      <c r="B62" s="111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110"/>
      <c r="V62" s="524"/>
      <c r="W62" s="524"/>
      <c r="X62" s="520"/>
      <c r="Y62" s="520"/>
      <c r="Z62" s="2"/>
    </row>
    <row r="63" spans="1:26" s="168" customFormat="1" x14ac:dyDescent="0.2">
      <c r="A63" s="84"/>
      <c r="B63" s="111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110"/>
      <c r="V63" s="524"/>
      <c r="W63" s="524"/>
      <c r="X63" s="520"/>
      <c r="Y63" s="520"/>
      <c r="Z63" s="2"/>
    </row>
    <row r="64" spans="1:26" s="168" customFormat="1" x14ac:dyDescent="0.2">
      <c r="A64" s="84"/>
      <c r="B64" s="111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110"/>
      <c r="V64" s="524"/>
      <c r="W64" s="524"/>
      <c r="X64" s="520"/>
      <c r="Y64" s="520"/>
      <c r="Z64" s="2"/>
    </row>
  </sheetData>
  <mergeCells count="29">
    <mergeCell ref="B55:S55"/>
    <mergeCell ref="B49:S49"/>
    <mergeCell ref="B54:S54"/>
    <mergeCell ref="V8:W8"/>
    <mergeCell ref="B50:S50"/>
    <mergeCell ref="B51:S51"/>
    <mergeCell ref="B52:S52"/>
    <mergeCell ref="B53:S53"/>
    <mergeCell ref="T6:T8"/>
    <mergeCell ref="H7:L7"/>
    <mergeCell ref="C6:D8"/>
    <mergeCell ref="M6:N8"/>
    <mergeCell ref="O6:P8"/>
    <mergeCell ref="Q6:R8"/>
    <mergeCell ref="S6:S8"/>
    <mergeCell ref="I33:S33"/>
    <mergeCell ref="A1:T1"/>
    <mergeCell ref="A2:T2"/>
    <mergeCell ref="A4:T4"/>
    <mergeCell ref="A6:A8"/>
    <mergeCell ref="B6:B8"/>
    <mergeCell ref="F7:G7"/>
    <mergeCell ref="E6:L6"/>
    <mergeCell ref="E7:E8"/>
    <mergeCell ref="I34:S34"/>
    <mergeCell ref="I30:S30"/>
    <mergeCell ref="X31:X32"/>
    <mergeCell ref="I31:S31"/>
    <mergeCell ref="I32:S32"/>
  </mergeCells>
  <pageMargins left="0.59055118110236227" right="0.39370078740157483" top="0.39370078740157483" bottom="0.39370078740157483" header="0" footer="0"/>
  <pageSetup paperSize="9" scale="90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"/>
  <sheetViews>
    <sheetView zoomScaleNormal="100" workbookViewId="0">
      <selection activeCell="K4" sqref="K4"/>
    </sheetView>
  </sheetViews>
  <sheetFormatPr defaultRowHeight="15" x14ac:dyDescent="0.25"/>
  <cols>
    <col min="1" max="1" width="15.5703125" customWidth="1"/>
    <col min="2" max="2" width="5.7109375" bestFit="1" customWidth="1"/>
    <col min="3" max="3" width="8.140625" bestFit="1" customWidth="1"/>
    <col min="4" max="7" width="3.28515625" bestFit="1" customWidth="1"/>
    <col min="8" max="14" width="5.7109375" bestFit="1" customWidth="1"/>
    <col min="15" max="16" width="3.28515625" bestFit="1" customWidth="1"/>
    <col min="17" max="17" width="5.7109375" bestFit="1" customWidth="1"/>
    <col min="18" max="20" width="3.28515625" bestFit="1" customWidth="1"/>
    <col min="21" max="24" width="5.7109375" bestFit="1" customWidth="1"/>
    <col min="25" max="25" width="8.140625" bestFit="1" customWidth="1"/>
    <col min="26" max="26" width="5.7109375" bestFit="1" customWidth="1"/>
    <col min="27" max="28" width="8.140625" bestFit="1" customWidth="1"/>
  </cols>
  <sheetData>
    <row r="1" spans="1:28" ht="15.75" x14ac:dyDescent="0.25">
      <c r="A1" s="402" t="s">
        <v>392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</row>
    <row r="2" spans="1:28" x14ac:dyDescent="0.25">
      <c r="A2" s="835" t="s">
        <v>288</v>
      </c>
      <c r="B2" s="381">
        <v>46</v>
      </c>
      <c r="C2" s="381">
        <v>47</v>
      </c>
      <c r="D2" s="381">
        <v>48</v>
      </c>
      <c r="E2" s="381">
        <v>49</v>
      </c>
      <c r="F2" s="381">
        <v>50</v>
      </c>
      <c r="G2" s="381">
        <v>51</v>
      </c>
      <c r="H2" s="381">
        <v>52</v>
      </c>
      <c r="I2" s="381">
        <v>53</v>
      </c>
      <c r="J2" s="381">
        <v>54</v>
      </c>
      <c r="K2" s="381">
        <v>55</v>
      </c>
      <c r="L2" s="381">
        <v>56</v>
      </c>
      <c r="M2" s="381">
        <v>57</v>
      </c>
      <c r="N2" s="381">
        <v>58</v>
      </c>
      <c r="O2" s="381">
        <v>59</v>
      </c>
      <c r="P2" s="381">
        <v>60</v>
      </c>
      <c r="Q2" s="381">
        <v>61</v>
      </c>
      <c r="R2" s="381">
        <v>62</v>
      </c>
      <c r="S2" s="381">
        <v>63</v>
      </c>
      <c r="T2" s="381">
        <v>64</v>
      </c>
      <c r="U2" s="381">
        <v>65</v>
      </c>
      <c r="V2" s="381">
        <v>66</v>
      </c>
      <c r="W2" s="196">
        <v>67</v>
      </c>
      <c r="X2" s="196">
        <v>68</v>
      </c>
      <c r="Y2" s="196">
        <v>69</v>
      </c>
      <c r="Z2" s="196">
        <v>70</v>
      </c>
      <c r="AA2" s="196">
        <v>71</v>
      </c>
      <c r="AB2" s="196">
        <v>81</v>
      </c>
    </row>
    <row r="3" spans="1:28" ht="255.75" x14ac:dyDescent="0.25">
      <c r="A3" s="835"/>
      <c r="B3" s="671" t="s">
        <v>278</v>
      </c>
      <c r="C3" s="671" t="s">
        <v>248</v>
      </c>
      <c r="D3" s="671" t="s">
        <v>249</v>
      </c>
      <c r="E3" s="671" t="s">
        <v>251</v>
      </c>
      <c r="F3" s="672" t="s">
        <v>252</v>
      </c>
      <c r="G3" s="671" t="s">
        <v>256</v>
      </c>
      <c r="H3" s="671" t="s">
        <v>279</v>
      </c>
      <c r="I3" s="671" t="s">
        <v>257</v>
      </c>
      <c r="J3" s="671" t="s">
        <v>258</v>
      </c>
      <c r="K3" s="671" t="s">
        <v>259</v>
      </c>
      <c r="L3" s="671" t="s">
        <v>260</v>
      </c>
      <c r="M3" s="671" t="s">
        <v>287</v>
      </c>
      <c r="N3" s="671" t="s">
        <v>264</v>
      </c>
      <c r="O3" s="671" t="s">
        <v>262</v>
      </c>
      <c r="P3" s="671" t="s">
        <v>263</v>
      </c>
      <c r="Q3" s="671" t="s">
        <v>277</v>
      </c>
      <c r="R3" s="671" t="s">
        <v>265</v>
      </c>
      <c r="S3" s="671" t="s">
        <v>266</v>
      </c>
      <c r="T3" s="671" t="s">
        <v>267</v>
      </c>
      <c r="U3" s="671" t="s">
        <v>268</v>
      </c>
      <c r="V3" s="671" t="s">
        <v>281</v>
      </c>
      <c r="W3" s="671" t="s">
        <v>286</v>
      </c>
      <c r="X3" s="671" t="s">
        <v>285</v>
      </c>
      <c r="Y3" s="671" t="s">
        <v>284</v>
      </c>
      <c r="Z3" s="671" t="s">
        <v>283</v>
      </c>
      <c r="AA3" s="671" t="s">
        <v>282</v>
      </c>
      <c r="AB3" s="671" t="s">
        <v>387</v>
      </c>
    </row>
    <row r="4" spans="1:28" ht="28.5" customHeight="1" x14ac:dyDescent="0.25">
      <c r="A4" s="670" t="s">
        <v>289</v>
      </c>
      <c r="B4" s="104">
        <f>COUNTIF('ОШ-1 ОШ-5'!C20:C22,"&gt;0")</f>
        <v>0</v>
      </c>
      <c r="C4" s="104">
        <f>'ОШ-1 ОШ-5'!C23</f>
        <v>0</v>
      </c>
      <c r="D4" s="104">
        <f>'ОШ-1 ОШ-5'!D23</f>
        <v>0</v>
      </c>
      <c r="E4" s="104">
        <f>'ОШ-1 ОШ-5'!E23</f>
        <v>0</v>
      </c>
      <c r="F4" s="104">
        <f>'ОШ-1 ОШ-5'!F23</f>
        <v>0</v>
      </c>
      <c r="G4" s="104">
        <f>'ОШ-1 ОШ-5'!G23</f>
        <v>0</v>
      </c>
      <c r="H4" s="104">
        <f>COUNTIF('ОШ-1 ОШ-5'!H20:H22,"&gt;0")</f>
        <v>0</v>
      </c>
      <c r="I4" s="104">
        <f>'ОШ-1 ОШ-5'!H23</f>
        <v>0</v>
      </c>
      <c r="J4" s="104">
        <f>'ОШ-1 ОШ-5'!I23</f>
        <v>0</v>
      </c>
      <c r="K4" s="104">
        <f>'ОШ-1 ОШ-5'!J23</f>
        <v>0</v>
      </c>
      <c r="L4" s="104">
        <f>'ОШ-1 ОШ-5'!K23</f>
        <v>0</v>
      </c>
      <c r="M4" s="104">
        <f>'ОШ-1 ОШ-5'!L23</f>
        <v>3</v>
      </c>
      <c r="N4" s="104">
        <f>'ОШ-1 ОШ-5'!M23</f>
        <v>0</v>
      </c>
      <c r="O4" s="104">
        <f>'ОШ-1 ОШ-5'!N23</f>
        <v>0</v>
      </c>
      <c r="P4" s="104">
        <f>'ОШ-1 ОШ-5'!O23</f>
        <v>0</v>
      </c>
      <c r="Q4" s="104">
        <f>'ОШ-1 ОШ-5'!P23</f>
        <v>0</v>
      </c>
      <c r="R4" s="104">
        <f>'ОШ-1 ОШ-5'!Q23</f>
        <v>0</v>
      </c>
      <c r="S4" s="104">
        <f>'ОШ-1 ОШ-5'!R23</f>
        <v>0</v>
      </c>
      <c r="T4" s="104">
        <f>'ОШ-1 ОШ-5'!S23</f>
        <v>0</v>
      </c>
      <c r="U4" s="104">
        <f>'ОШ-1 ОШ-5'!T23</f>
        <v>0</v>
      </c>
      <c r="V4" s="446">
        <f>'ОШ-1 ОШ-5'!U23</f>
        <v>0</v>
      </c>
      <c r="W4" s="104">
        <f>'ОШ-1 ОШ-5'!V23</f>
        <v>0</v>
      </c>
      <c r="X4" s="104">
        <f>'ОШ-1 ОШ-5'!W23</f>
        <v>0</v>
      </c>
      <c r="Y4" s="104">
        <f>'ОШ-1 ОШ-5'!X23</f>
        <v>0</v>
      </c>
      <c r="Z4" s="104">
        <f>'ОШ-1 ОШ-5'!Y23</f>
        <v>3</v>
      </c>
      <c r="AA4" s="104">
        <f>'ОШ-1 ОШ-5'!Z23</f>
        <v>0</v>
      </c>
      <c r="AB4" s="104">
        <f>'ОШ-1 ОШ-5'!AA23</f>
        <v>0</v>
      </c>
    </row>
  </sheetData>
  <sheetProtection algorithmName="SHA-512" hashValue="PPGN2ItGMyGqTmNAnzBT+APkORLmh5HL6vOQlViFOdKEXmYwvGPcRYPyFALrK7QmdX4/CeXkHuIj7qBDWBCemQ==" saltValue="p2xCZbg7DKHzgJvMFQ7cvQ==" spinCount="100000" sheet="1" objects="1" scenarios="1"/>
  <mergeCells count="1">
    <mergeCell ref="A2:A3"/>
  </mergeCells>
  <pageMargins left="0.7" right="0.7" top="0.75" bottom="0.75" header="0.3" footer="0.3"/>
  <pageSetup paperSize="9" scale="83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9"/>
  <sheetViews>
    <sheetView topLeftCell="A4" zoomScale="85" zoomScaleNormal="85" workbookViewId="0">
      <selection activeCell="U9" sqref="U9"/>
    </sheetView>
  </sheetViews>
  <sheetFormatPr defaultColWidth="9.140625" defaultRowHeight="12.75" x14ac:dyDescent="0.2"/>
  <cols>
    <col min="1" max="1" width="3.85546875" style="130" customWidth="1"/>
    <col min="2" max="2" width="30" style="130" customWidth="1"/>
    <col min="3" max="7" width="3.5703125" style="131" customWidth="1"/>
    <col min="8" max="8" width="4.7109375" style="131" customWidth="1"/>
    <col min="9" max="19" width="3.5703125" style="131" customWidth="1"/>
    <col min="20" max="20" width="6.42578125" style="131" customWidth="1"/>
    <col min="21" max="21" width="5.85546875" style="131" customWidth="1"/>
    <col min="22" max="22" width="5.42578125" style="46" customWidth="1"/>
    <col min="23" max="23" width="7.5703125" style="524" bestFit="1" customWidth="1"/>
    <col min="24" max="24" width="9" style="524" bestFit="1" customWidth="1"/>
    <col min="25" max="25" width="2.28515625" style="524" customWidth="1"/>
    <col min="26" max="26" width="13.42578125" style="524" bestFit="1" customWidth="1"/>
    <col min="27" max="27" width="1.7109375" style="533" customWidth="1"/>
    <col min="28" max="28" width="13.28515625" style="533" customWidth="1"/>
    <col min="29" max="29" width="3.42578125" style="542" customWidth="1"/>
    <col min="30" max="30" width="13.28515625" style="534" customWidth="1"/>
    <col min="31" max="31" width="9.140625" style="534"/>
    <col min="32" max="16384" width="9.140625" style="103"/>
  </cols>
  <sheetData>
    <row r="1" spans="1:31" ht="39" customHeight="1" x14ac:dyDescent="0.2">
      <c r="A1" s="707" t="s">
        <v>436</v>
      </c>
      <c r="B1" s="707"/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707"/>
      <c r="O1" s="707"/>
      <c r="P1" s="707"/>
      <c r="Q1" s="707"/>
      <c r="R1" s="707"/>
      <c r="S1" s="707"/>
      <c r="T1" s="707"/>
      <c r="U1" s="707"/>
    </row>
    <row r="2" spans="1:31" ht="29.25" customHeight="1" x14ac:dyDescent="0.2">
      <c r="A2" s="708" t="s">
        <v>300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  <c r="S2" s="708"/>
      <c r="T2" s="708"/>
      <c r="U2" s="708"/>
    </row>
    <row r="3" spans="1:31" x14ac:dyDescent="0.2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621"/>
      <c r="Q3" s="162"/>
      <c r="R3" s="162"/>
      <c r="S3" s="162"/>
      <c r="T3" s="162"/>
      <c r="U3" s="162"/>
    </row>
    <row r="4" spans="1:31" s="178" customFormat="1" ht="42" customHeight="1" x14ac:dyDescent="0.25">
      <c r="A4" s="692" t="s">
        <v>13</v>
      </c>
      <c r="B4" s="692" t="s">
        <v>562</v>
      </c>
      <c r="C4" s="719" t="s">
        <v>296</v>
      </c>
      <c r="D4" s="709" t="s">
        <v>41</v>
      </c>
      <c r="E4" s="710"/>
      <c r="F4" s="710"/>
      <c r="G4" s="711"/>
      <c r="H4" s="722" t="s">
        <v>14</v>
      </c>
      <c r="I4" s="723"/>
      <c r="J4" s="723"/>
      <c r="K4" s="723"/>
      <c r="L4" s="723"/>
      <c r="M4" s="723"/>
      <c r="N4" s="723"/>
      <c r="O4" s="724"/>
      <c r="P4" s="706" t="s">
        <v>537</v>
      </c>
      <c r="Q4" s="706" t="s">
        <v>42</v>
      </c>
      <c r="R4" s="706" t="s">
        <v>299</v>
      </c>
      <c r="S4" s="706"/>
      <c r="T4" s="705" t="s">
        <v>298</v>
      </c>
      <c r="U4" s="705" t="s">
        <v>43</v>
      </c>
      <c r="V4" s="128"/>
      <c r="W4" s="535"/>
      <c r="X4" s="535"/>
      <c r="Y4" s="535"/>
      <c r="Z4" s="535"/>
      <c r="AA4" s="536"/>
      <c r="AB4" s="536"/>
      <c r="AC4" s="650"/>
      <c r="AD4" s="537"/>
      <c r="AE4" s="537"/>
    </row>
    <row r="5" spans="1:31" s="178" customFormat="1" ht="119.25" customHeight="1" x14ac:dyDescent="0.25">
      <c r="A5" s="692"/>
      <c r="B5" s="692"/>
      <c r="C5" s="720"/>
      <c r="D5" s="712" t="s">
        <v>275</v>
      </c>
      <c r="E5" s="713"/>
      <c r="F5" s="713"/>
      <c r="G5" s="714"/>
      <c r="H5" s="698" t="s">
        <v>292</v>
      </c>
      <c r="I5" s="693" t="s">
        <v>291</v>
      </c>
      <c r="J5" s="694"/>
      <c r="K5" s="692" t="s">
        <v>16</v>
      </c>
      <c r="L5" s="692"/>
      <c r="M5" s="692"/>
      <c r="N5" s="692"/>
      <c r="O5" s="692"/>
      <c r="P5" s="706"/>
      <c r="Q5" s="706"/>
      <c r="R5" s="706"/>
      <c r="S5" s="706"/>
      <c r="T5" s="705"/>
      <c r="U5" s="705"/>
      <c r="V5" s="128"/>
      <c r="W5" s="535"/>
      <c r="X5" s="535"/>
      <c r="Y5" s="535"/>
      <c r="Z5" s="535"/>
      <c r="AA5" s="536"/>
      <c r="AB5" s="536"/>
      <c r="AC5" s="650"/>
      <c r="AD5" s="537"/>
      <c r="AE5" s="537"/>
    </row>
    <row r="6" spans="1:31" s="178" customFormat="1" ht="96.75" customHeight="1" x14ac:dyDescent="0.25">
      <c r="A6" s="692"/>
      <c r="B6" s="692"/>
      <c r="C6" s="721"/>
      <c r="D6" s="715"/>
      <c r="E6" s="716"/>
      <c r="F6" s="716"/>
      <c r="G6" s="717"/>
      <c r="H6" s="699"/>
      <c r="I6" s="161" t="s">
        <v>17</v>
      </c>
      <c r="J6" s="161" t="s">
        <v>18</v>
      </c>
      <c r="K6" s="161" t="s">
        <v>19</v>
      </c>
      <c r="L6" s="161" t="s">
        <v>24</v>
      </c>
      <c r="M6" s="161" t="s">
        <v>25</v>
      </c>
      <c r="N6" s="161" t="s">
        <v>26</v>
      </c>
      <c r="O6" s="161" t="s">
        <v>20</v>
      </c>
      <c r="P6" s="706"/>
      <c r="Q6" s="706"/>
      <c r="R6" s="706"/>
      <c r="S6" s="706"/>
      <c r="T6" s="705"/>
      <c r="U6" s="705"/>
      <c r="V6" s="128"/>
      <c r="W6" s="718" t="s">
        <v>27</v>
      </c>
      <c r="X6" s="718"/>
      <c r="Y6" s="538"/>
      <c r="Z6" s="538" t="s">
        <v>244</v>
      </c>
      <c r="AA6" s="539"/>
      <c r="AB6" s="538" t="s">
        <v>245</v>
      </c>
      <c r="AC6" s="622"/>
      <c r="AD6" s="538" t="s">
        <v>356</v>
      </c>
      <c r="AE6" s="538" t="s">
        <v>357</v>
      </c>
    </row>
    <row r="7" spans="1:31" x14ac:dyDescent="0.2">
      <c r="A7" s="45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  <c r="I7" s="45">
        <v>9</v>
      </c>
      <c r="J7" s="45">
        <v>10</v>
      </c>
      <c r="K7" s="45">
        <v>11</v>
      </c>
      <c r="L7" s="45">
        <v>12</v>
      </c>
      <c r="M7" s="45">
        <v>13</v>
      </c>
      <c r="N7" s="45">
        <v>14</v>
      </c>
      <c r="O7" s="45">
        <v>15</v>
      </c>
      <c r="P7" s="45">
        <v>16</v>
      </c>
      <c r="Q7" s="45">
        <v>17</v>
      </c>
      <c r="R7" s="45">
        <v>18</v>
      </c>
      <c r="S7" s="45">
        <v>19</v>
      </c>
      <c r="T7" s="45">
        <v>20</v>
      </c>
      <c r="U7" s="45">
        <v>21</v>
      </c>
      <c r="W7" s="524" t="s">
        <v>4</v>
      </c>
      <c r="X7" s="524" t="s">
        <v>5</v>
      </c>
    </row>
    <row r="8" spans="1:31" x14ac:dyDescent="0.2">
      <c r="A8" s="200"/>
      <c r="B8" s="190" t="str">
        <f>'1'!B10</f>
        <v>Среднего общего образования</v>
      </c>
      <c r="C8" s="185"/>
      <c r="D8" s="185"/>
      <c r="E8" s="349"/>
      <c r="F8" s="185"/>
      <c r="G8" s="185"/>
      <c r="H8" s="457"/>
      <c r="I8" s="457"/>
      <c r="J8" s="457"/>
      <c r="K8" s="185"/>
      <c r="L8" s="26"/>
      <c r="M8" s="649"/>
      <c r="N8" s="649"/>
      <c r="O8" s="649"/>
      <c r="P8" s="649"/>
      <c r="Q8" s="185"/>
      <c r="R8" s="185"/>
      <c r="S8" s="185"/>
      <c r="T8" s="185"/>
      <c r="U8" s="185"/>
    </row>
    <row r="9" spans="1:31" ht="63.75" x14ac:dyDescent="0.2">
      <c r="A9" s="200"/>
      <c r="B9" s="190" t="str">
        <f>'1'!B11</f>
        <v>Муниципальное бюджетное общеобразовательное учреждение средняя общеобразовательная школасельского поселения "Поселок Тумнин"</v>
      </c>
      <c r="C9" s="127">
        <v>9</v>
      </c>
      <c r="D9" s="127">
        <v>1</v>
      </c>
      <c r="E9" s="349">
        <v>16</v>
      </c>
      <c r="F9" s="127"/>
      <c r="G9" s="127"/>
      <c r="H9" s="456"/>
      <c r="I9" s="456">
        <v>16</v>
      </c>
      <c r="J9" s="456"/>
      <c r="K9" s="127">
        <v>10</v>
      </c>
      <c r="L9" s="26"/>
      <c r="M9" s="649"/>
      <c r="N9" s="649"/>
      <c r="O9" s="649"/>
      <c r="P9" s="649">
        <v>10</v>
      </c>
      <c r="Q9" s="127">
        <v>10</v>
      </c>
      <c r="R9" s="127">
        <v>10</v>
      </c>
      <c r="S9" s="127"/>
      <c r="T9" s="127">
        <v>10</v>
      </c>
      <c r="U9" s="127">
        <v>10</v>
      </c>
      <c r="W9" s="527">
        <f>E9-Q9</f>
        <v>6</v>
      </c>
      <c r="X9" s="527">
        <f>E9-R9</f>
        <v>6</v>
      </c>
      <c r="Z9" s="527">
        <f>F9+G9</f>
        <v>0</v>
      </c>
      <c r="AB9" s="540">
        <f>H9+I9+J9</f>
        <v>16</v>
      </c>
      <c r="AC9" s="519"/>
      <c r="AD9" s="527">
        <f>E9-G9</f>
        <v>16</v>
      </c>
      <c r="AE9" s="527">
        <f>R9-G9</f>
        <v>10</v>
      </c>
    </row>
    <row r="10" spans="1:31" x14ac:dyDescent="0.2">
      <c r="A10" s="200"/>
      <c r="B10" s="190">
        <f>'1'!B12</f>
        <v>0</v>
      </c>
      <c r="C10" s="132"/>
      <c r="D10" s="132"/>
      <c r="E10" s="349">
        <f t="shared" ref="E10:E19" si="0">H10+I10+J10+K10+L10+M10+N10+O10</f>
        <v>0</v>
      </c>
      <c r="F10" s="127"/>
      <c r="G10" s="188"/>
      <c r="H10" s="459"/>
      <c r="I10" s="456"/>
      <c r="J10" s="456"/>
      <c r="K10" s="127"/>
      <c r="L10" s="26"/>
      <c r="M10" s="649"/>
      <c r="N10" s="649"/>
      <c r="O10" s="649"/>
      <c r="P10" s="649"/>
      <c r="Q10" s="127"/>
      <c r="R10" s="127"/>
      <c r="S10" s="174"/>
      <c r="T10" s="188"/>
      <c r="U10" s="188"/>
      <c r="W10" s="527">
        <f t="shared" ref="W10:W26" si="1">E10-Q10</f>
        <v>0</v>
      </c>
      <c r="X10" s="527">
        <f t="shared" ref="X10:X26" si="2">E10-R10</f>
        <v>0</v>
      </c>
      <c r="Z10" s="527">
        <f t="shared" ref="Z10:Z26" si="3">F10+G10</f>
        <v>0</v>
      </c>
      <c r="AB10" s="540">
        <f t="shared" ref="AB10:AB20" si="4">H10+I10+J10</f>
        <v>0</v>
      </c>
      <c r="AC10" s="519"/>
      <c r="AD10" s="527">
        <f t="shared" ref="AD10:AD19" si="5">E10-G10</f>
        <v>0</v>
      </c>
      <c r="AE10" s="527">
        <f t="shared" ref="AE10:AE20" si="6">R10-G10</f>
        <v>0</v>
      </c>
    </row>
    <row r="11" spans="1:31" x14ac:dyDescent="0.2">
      <c r="A11" s="200"/>
      <c r="B11" s="190">
        <f>'1'!B13</f>
        <v>0</v>
      </c>
      <c r="C11" s="132"/>
      <c r="D11" s="132"/>
      <c r="E11" s="349">
        <f t="shared" si="0"/>
        <v>0</v>
      </c>
      <c r="F11" s="127"/>
      <c r="G11" s="188"/>
      <c r="H11" s="459"/>
      <c r="I11" s="456"/>
      <c r="J11" s="456"/>
      <c r="K11" s="127"/>
      <c r="L11" s="26"/>
      <c r="M11" s="649"/>
      <c r="N11" s="649"/>
      <c r="O11" s="649"/>
      <c r="P11" s="649"/>
      <c r="Q11" s="127"/>
      <c r="R11" s="127"/>
      <c r="S11" s="174"/>
      <c r="T11" s="188"/>
      <c r="U11" s="188"/>
      <c r="W11" s="527">
        <f t="shared" si="1"/>
        <v>0</v>
      </c>
      <c r="X11" s="527">
        <f t="shared" si="2"/>
        <v>0</v>
      </c>
      <c r="Z11" s="527">
        <f t="shared" si="3"/>
        <v>0</v>
      </c>
      <c r="AB11" s="540">
        <f t="shared" si="4"/>
        <v>0</v>
      </c>
      <c r="AC11" s="519"/>
      <c r="AD11" s="527">
        <f t="shared" si="5"/>
        <v>0</v>
      </c>
      <c r="AE11" s="527">
        <f t="shared" si="6"/>
        <v>0</v>
      </c>
    </row>
    <row r="12" spans="1:31" s="168" customFormat="1" x14ac:dyDescent="0.2">
      <c r="A12" s="199"/>
      <c r="B12" s="190" t="str">
        <f>'1'!B14</f>
        <v>Основного общего образования</v>
      </c>
      <c r="C12" s="26"/>
      <c r="D12" s="26"/>
      <c r="E12" s="349"/>
      <c r="F12" s="26"/>
      <c r="G12" s="26"/>
      <c r="H12" s="457"/>
      <c r="I12" s="457"/>
      <c r="J12" s="457"/>
      <c r="K12" s="26"/>
      <c r="L12" s="26"/>
      <c r="M12" s="649"/>
      <c r="N12" s="649"/>
      <c r="O12" s="649"/>
      <c r="P12" s="649"/>
      <c r="Q12" s="26"/>
      <c r="R12" s="26"/>
      <c r="S12" s="26"/>
      <c r="T12" s="26"/>
      <c r="U12" s="26"/>
      <c r="V12" s="110"/>
      <c r="W12" s="527"/>
      <c r="X12" s="527"/>
      <c r="Y12" s="524"/>
      <c r="Z12" s="527"/>
      <c r="AA12" s="533"/>
      <c r="AB12" s="540">
        <f t="shared" si="4"/>
        <v>0</v>
      </c>
      <c r="AC12" s="519"/>
      <c r="AD12" s="527"/>
      <c r="AE12" s="527"/>
    </row>
    <row r="13" spans="1:31" s="168" customFormat="1" x14ac:dyDescent="0.2">
      <c r="A13" s="199"/>
      <c r="B13" s="190">
        <f>'1'!B15</f>
        <v>0</v>
      </c>
      <c r="C13" s="26"/>
      <c r="D13" s="26"/>
      <c r="E13" s="349">
        <f t="shared" si="0"/>
        <v>0</v>
      </c>
      <c r="F13" s="26"/>
      <c r="G13" s="26"/>
      <c r="H13" s="457"/>
      <c r="I13" s="457"/>
      <c r="J13" s="457"/>
      <c r="K13" s="26"/>
      <c r="L13" s="26"/>
      <c r="M13" s="649"/>
      <c r="N13" s="649"/>
      <c r="O13" s="649"/>
      <c r="P13" s="649"/>
      <c r="Q13" s="26"/>
      <c r="R13" s="26"/>
      <c r="S13" s="26"/>
      <c r="T13" s="26"/>
      <c r="U13" s="26"/>
      <c r="V13" s="110"/>
      <c r="W13" s="527">
        <f t="shared" si="1"/>
        <v>0</v>
      </c>
      <c r="X13" s="527">
        <f t="shared" si="2"/>
        <v>0</v>
      </c>
      <c r="Y13" s="524"/>
      <c r="Z13" s="527">
        <f t="shared" si="3"/>
        <v>0</v>
      </c>
      <c r="AA13" s="533"/>
      <c r="AB13" s="540">
        <f t="shared" si="4"/>
        <v>0</v>
      </c>
      <c r="AC13" s="519"/>
      <c r="AD13" s="527">
        <f t="shared" si="5"/>
        <v>0</v>
      </c>
      <c r="AE13" s="527">
        <f t="shared" si="6"/>
        <v>0</v>
      </c>
    </row>
    <row r="14" spans="1:31" s="168" customFormat="1" x14ac:dyDescent="0.2">
      <c r="A14" s="199"/>
      <c r="B14" s="190">
        <f>'1'!B16</f>
        <v>0</v>
      </c>
      <c r="C14" s="26"/>
      <c r="D14" s="26"/>
      <c r="E14" s="349">
        <f t="shared" si="0"/>
        <v>0</v>
      </c>
      <c r="F14" s="26"/>
      <c r="G14" s="26"/>
      <c r="H14" s="457"/>
      <c r="I14" s="457"/>
      <c r="J14" s="457"/>
      <c r="K14" s="26"/>
      <c r="L14" s="26"/>
      <c r="M14" s="649"/>
      <c r="N14" s="649"/>
      <c r="O14" s="649"/>
      <c r="P14" s="649"/>
      <c r="Q14" s="26"/>
      <c r="R14" s="26"/>
      <c r="S14" s="26"/>
      <c r="T14" s="26"/>
      <c r="U14" s="26"/>
      <c r="V14" s="110"/>
      <c r="W14" s="527">
        <f t="shared" si="1"/>
        <v>0</v>
      </c>
      <c r="X14" s="527">
        <f t="shared" si="2"/>
        <v>0</v>
      </c>
      <c r="Y14" s="524"/>
      <c r="Z14" s="527">
        <f t="shared" si="3"/>
        <v>0</v>
      </c>
      <c r="AA14" s="533"/>
      <c r="AB14" s="540">
        <f t="shared" si="4"/>
        <v>0</v>
      </c>
      <c r="AC14" s="519"/>
      <c r="AD14" s="527">
        <f t="shared" si="5"/>
        <v>0</v>
      </c>
      <c r="AE14" s="527">
        <f t="shared" si="6"/>
        <v>0</v>
      </c>
    </row>
    <row r="15" spans="1:31" s="168" customFormat="1" x14ac:dyDescent="0.2">
      <c r="A15" s="199"/>
      <c r="B15" s="190">
        <f>'1'!B17</f>
        <v>0</v>
      </c>
      <c r="C15" s="133"/>
      <c r="D15" s="133"/>
      <c r="E15" s="349">
        <f t="shared" si="0"/>
        <v>0</v>
      </c>
      <c r="F15" s="126"/>
      <c r="G15" s="189"/>
      <c r="H15" s="459"/>
      <c r="I15" s="456"/>
      <c r="J15" s="456"/>
      <c r="K15" s="126"/>
      <c r="L15" s="26"/>
      <c r="M15" s="649"/>
      <c r="N15" s="649"/>
      <c r="O15" s="649"/>
      <c r="P15" s="649"/>
      <c r="Q15" s="126"/>
      <c r="R15" s="126"/>
      <c r="S15" s="186"/>
      <c r="T15" s="189"/>
      <c r="U15" s="189"/>
      <c r="V15" s="110"/>
      <c r="W15" s="527">
        <f t="shared" si="1"/>
        <v>0</v>
      </c>
      <c r="X15" s="527">
        <f t="shared" si="2"/>
        <v>0</v>
      </c>
      <c r="Y15" s="524"/>
      <c r="Z15" s="527">
        <f t="shared" si="3"/>
        <v>0</v>
      </c>
      <c r="AA15" s="533"/>
      <c r="AB15" s="540">
        <f t="shared" si="4"/>
        <v>0</v>
      </c>
      <c r="AC15" s="519"/>
      <c r="AD15" s="527">
        <f t="shared" si="5"/>
        <v>0</v>
      </c>
      <c r="AE15" s="527">
        <f t="shared" si="6"/>
        <v>0</v>
      </c>
    </row>
    <row r="16" spans="1:31" s="168" customFormat="1" x14ac:dyDescent="0.2">
      <c r="A16" s="199"/>
      <c r="B16" s="190" t="str">
        <f>'1'!B18</f>
        <v>Начального общего образования</v>
      </c>
      <c r="C16" s="26"/>
      <c r="D16" s="26"/>
      <c r="E16" s="349"/>
      <c r="F16" s="26"/>
      <c r="G16" s="26"/>
      <c r="H16" s="457"/>
      <c r="I16" s="457"/>
      <c r="J16" s="457"/>
      <c r="K16" s="26"/>
      <c r="L16" s="26"/>
      <c r="M16" s="649"/>
      <c r="N16" s="649"/>
      <c r="O16" s="649"/>
      <c r="P16" s="649"/>
      <c r="Q16" s="26"/>
      <c r="R16" s="26"/>
      <c r="S16" s="26"/>
      <c r="T16" s="26"/>
      <c r="U16" s="26"/>
      <c r="V16" s="110"/>
      <c r="W16" s="527"/>
      <c r="X16" s="527"/>
      <c r="Y16" s="524"/>
      <c r="Z16" s="527"/>
      <c r="AA16" s="533"/>
      <c r="AB16" s="540">
        <f t="shared" si="4"/>
        <v>0</v>
      </c>
      <c r="AC16" s="519"/>
      <c r="AD16" s="527"/>
      <c r="AE16" s="527"/>
    </row>
    <row r="17" spans="1:31" s="168" customFormat="1" x14ac:dyDescent="0.2">
      <c r="A17" s="199"/>
      <c r="B17" s="190">
        <f>'1'!B19</f>
        <v>0</v>
      </c>
      <c r="C17" s="26"/>
      <c r="D17" s="26"/>
      <c r="E17" s="349">
        <f t="shared" si="0"/>
        <v>0</v>
      </c>
      <c r="F17" s="26"/>
      <c r="G17" s="26"/>
      <c r="H17" s="457"/>
      <c r="I17" s="457"/>
      <c r="J17" s="457"/>
      <c r="K17" s="26"/>
      <c r="L17" s="26"/>
      <c r="M17" s="649"/>
      <c r="N17" s="649"/>
      <c r="O17" s="649"/>
      <c r="P17" s="649"/>
      <c r="Q17" s="26"/>
      <c r="R17" s="26"/>
      <c r="S17" s="26"/>
      <c r="T17" s="26"/>
      <c r="U17" s="26"/>
      <c r="V17" s="110"/>
      <c r="W17" s="527">
        <f t="shared" si="1"/>
        <v>0</v>
      </c>
      <c r="X17" s="527">
        <f t="shared" si="2"/>
        <v>0</v>
      </c>
      <c r="Y17" s="524"/>
      <c r="Z17" s="527">
        <f t="shared" si="3"/>
        <v>0</v>
      </c>
      <c r="AA17" s="533"/>
      <c r="AB17" s="540">
        <f t="shared" si="4"/>
        <v>0</v>
      </c>
      <c r="AC17" s="519"/>
      <c r="AD17" s="527">
        <f t="shared" si="5"/>
        <v>0</v>
      </c>
      <c r="AE17" s="527">
        <f t="shared" si="6"/>
        <v>0</v>
      </c>
    </row>
    <row r="18" spans="1:31" s="168" customFormat="1" x14ac:dyDescent="0.2">
      <c r="A18" s="199"/>
      <c r="B18" s="190">
        <f>'1'!B20</f>
        <v>0</v>
      </c>
      <c r="C18" s="26"/>
      <c r="D18" s="26"/>
      <c r="E18" s="349">
        <f t="shared" si="0"/>
        <v>0</v>
      </c>
      <c r="F18" s="26"/>
      <c r="G18" s="26"/>
      <c r="H18" s="457"/>
      <c r="I18" s="457"/>
      <c r="J18" s="457"/>
      <c r="K18" s="26"/>
      <c r="L18" s="26"/>
      <c r="M18" s="649"/>
      <c r="N18" s="649"/>
      <c r="O18" s="649"/>
      <c r="P18" s="649"/>
      <c r="Q18" s="26"/>
      <c r="R18" s="26"/>
      <c r="S18" s="26"/>
      <c r="T18" s="26"/>
      <c r="U18" s="26"/>
      <c r="V18" s="110"/>
      <c r="W18" s="527">
        <f t="shared" si="1"/>
        <v>0</v>
      </c>
      <c r="X18" s="527">
        <f t="shared" si="2"/>
        <v>0</v>
      </c>
      <c r="Y18" s="524"/>
      <c r="Z18" s="527">
        <f t="shared" si="3"/>
        <v>0</v>
      </c>
      <c r="AA18" s="533"/>
      <c r="AB18" s="540">
        <f t="shared" si="4"/>
        <v>0</v>
      </c>
      <c r="AC18" s="519"/>
      <c r="AD18" s="527">
        <f t="shared" si="5"/>
        <v>0</v>
      </c>
      <c r="AE18" s="527">
        <f t="shared" si="6"/>
        <v>0</v>
      </c>
    </row>
    <row r="19" spans="1:31" s="168" customFormat="1" x14ac:dyDescent="0.2">
      <c r="A19" s="199"/>
      <c r="B19" s="190">
        <f>'1'!B21</f>
        <v>0</v>
      </c>
      <c r="C19" s="133"/>
      <c r="D19" s="133"/>
      <c r="E19" s="349">
        <f t="shared" si="0"/>
        <v>0</v>
      </c>
      <c r="F19" s="126"/>
      <c r="G19" s="189"/>
      <c r="H19" s="459"/>
      <c r="I19" s="456"/>
      <c r="J19" s="456"/>
      <c r="K19" s="126"/>
      <c r="L19" s="26"/>
      <c r="M19" s="649"/>
      <c r="N19" s="649"/>
      <c r="O19" s="649"/>
      <c r="P19" s="649"/>
      <c r="Q19" s="126"/>
      <c r="R19" s="126"/>
      <c r="S19" s="186"/>
      <c r="T19" s="189"/>
      <c r="U19" s="189"/>
      <c r="V19" s="110"/>
      <c r="W19" s="527">
        <f t="shared" si="1"/>
        <v>0</v>
      </c>
      <c r="X19" s="527">
        <f t="shared" si="2"/>
        <v>0</v>
      </c>
      <c r="Y19" s="524"/>
      <c r="Z19" s="527">
        <f t="shared" si="3"/>
        <v>0</v>
      </c>
      <c r="AA19" s="533"/>
      <c r="AB19" s="540">
        <f t="shared" si="4"/>
        <v>0</v>
      </c>
      <c r="AC19" s="519"/>
      <c r="AD19" s="527">
        <f t="shared" si="5"/>
        <v>0</v>
      </c>
      <c r="AE19" s="527">
        <f t="shared" si="6"/>
        <v>0</v>
      </c>
    </row>
    <row r="20" spans="1:31" s="168" customFormat="1" ht="25.5" x14ac:dyDescent="0.2">
      <c r="A20" s="201"/>
      <c r="B20" s="206" t="str">
        <f>'1'!B22</f>
        <v>ИТОГО в общеобразовательных  учреждениях:</v>
      </c>
      <c r="C20" s="332">
        <f>SUM(C9:C19)</f>
        <v>9</v>
      </c>
      <c r="D20" s="332">
        <f t="shared" ref="D20:U20" si="7">SUM(D9:D19)</f>
        <v>1</v>
      </c>
      <c r="E20" s="332">
        <f t="shared" si="7"/>
        <v>16</v>
      </c>
      <c r="F20" s="332">
        <f t="shared" si="7"/>
        <v>0</v>
      </c>
      <c r="G20" s="332">
        <f t="shared" si="7"/>
        <v>0</v>
      </c>
      <c r="H20" s="115">
        <f>SUM(H9:H19)</f>
        <v>0</v>
      </c>
      <c r="I20" s="115">
        <f t="shared" si="7"/>
        <v>16</v>
      </c>
      <c r="J20" s="115">
        <f t="shared" si="7"/>
        <v>0</v>
      </c>
      <c r="K20" s="115">
        <f t="shared" si="7"/>
        <v>10</v>
      </c>
      <c r="L20" s="115">
        <f t="shared" si="7"/>
        <v>0</v>
      </c>
      <c r="M20" s="115">
        <f t="shared" si="7"/>
        <v>0</v>
      </c>
      <c r="N20" s="115">
        <f t="shared" si="7"/>
        <v>0</v>
      </c>
      <c r="O20" s="115">
        <f t="shared" si="7"/>
        <v>0</v>
      </c>
      <c r="P20" s="115"/>
      <c r="Q20" s="115">
        <f t="shared" si="7"/>
        <v>10</v>
      </c>
      <c r="R20" s="332">
        <f t="shared" si="7"/>
        <v>10</v>
      </c>
      <c r="S20" s="129">
        <f t="shared" si="7"/>
        <v>0</v>
      </c>
      <c r="T20" s="115">
        <f t="shared" si="7"/>
        <v>10</v>
      </c>
      <c r="U20" s="115">
        <f t="shared" si="7"/>
        <v>10</v>
      </c>
      <c r="V20" s="110"/>
      <c r="W20" s="527">
        <f t="shared" si="1"/>
        <v>6</v>
      </c>
      <c r="X20" s="527">
        <f t="shared" si="2"/>
        <v>6</v>
      </c>
      <c r="Y20" s="524"/>
      <c r="Z20" s="527">
        <f>F20+G20</f>
        <v>0</v>
      </c>
      <c r="AA20" s="533"/>
      <c r="AB20" s="540">
        <f t="shared" si="4"/>
        <v>16</v>
      </c>
      <c r="AC20" s="519"/>
      <c r="AD20" s="541">
        <f>E20-G20</f>
        <v>16</v>
      </c>
      <c r="AE20" s="541">
        <f t="shared" si="6"/>
        <v>10</v>
      </c>
    </row>
    <row r="21" spans="1:31" s="168" customFormat="1" ht="27" customHeight="1" x14ac:dyDescent="0.2">
      <c r="A21" s="199"/>
      <c r="B21" s="190" t="str">
        <f>'1'!B23</f>
        <v>Вечерние (сменные) общеобразовательные учреждения</v>
      </c>
      <c r="C21" s="187"/>
      <c r="D21" s="187"/>
      <c r="E21" s="120"/>
      <c r="F21" s="187"/>
      <c r="G21" s="187"/>
      <c r="H21" s="460"/>
      <c r="I21" s="460"/>
      <c r="J21" s="460"/>
      <c r="K21" s="187"/>
      <c r="L21" s="26"/>
      <c r="M21" s="649"/>
      <c r="N21" s="649"/>
      <c r="O21" s="649"/>
      <c r="P21" s="649"/>
      <c r="Q21" s="187"/>
      <c r="R21" s="187"/>
      <c r="S21" s="187"/>
      <c r="T21" s="187"/>
      <c r="U21" s="187"/>
      <c r="V21" s="110"/>
      <c r="W21" s="527"/>
      <c r="X21" s="527"/>
      <c r="Y21" s="524"/>
      <c r="Z21" s="527"/>
      <c r="AA21" s="533"/>
      <c r="AB21" s="527"/>
      <c r="AC21" s="542"/>
      <c r="AD21" s="542"/>
      <c r="AE21" s="542"/>
    </row>
    <row r="22" spans="1:31" s="168" customFormat="1" ht="15" customHeight="1" x14ac:dyDescent="0.2">
      <c r="A22" s="199"/>
      <c r="B22" s="190">
        <f>'1'!B24</f>
        <v>0</v>
      </c>
      <c r="C22" s="187"/>
      <c r="D22" s="187"/>
      <c r="E22" s="349">
        <f t="shared" ref="E22:E24" si="8">H22+I22+J22+K22+L22+M22+N22+O22</f>
        <v>0</v>
      </c>
      <c r="F22" s="187"/>
      <c r="G22" s="187"/>
      <c r="H22" s="460"/>
      <c r="I22" s="460"/>
      <c r="J22" s="460"/>
      <c r="K22" s="187"/>
      <c r="L22" s="26"/>
      <c r="M22" s="649"/>
      <c r="N22" s="649"/>
      <c r="O22" s="649"/>
      <c r="P22" s="649"/>
      <c r="Q22" s="187"/>
      <c r="R22" s="187"/>
      <c r="S22" s="187"/>
      <c r="T22" s="187"/>
      <c r="U22" s="187"/>
      <c r="V22" s="110"/>
      <c r="W22" s="527">
        <f t="shared" si="1"/>
        <v>0</v>
      </c>
      <c r="X22" s="527">
        <f t="shared" si="2"/>
        <v>0</v>
      </c>
      <c r="Y22" s="524"/>
      <c r="Z22" s="527">
        <f t="shared" si="3"/>
        <v>0</v>
      </c>
      <c r="AA22" s="533"/>
      <c r="AB22" s="527">
        <f t="shared" ref="AB22:AB26" si="9">H22+I22+J22+K22</f>
        <v>0</v>
      </c>
      <c r="AC22" s="542"/>
      <c r="AD22" s="542"/>
      <c r="AE22" s="542"/>
    </row>
    <row r="23" spans="1:31" s="168" customFormat="1" x14ac:dyDescent="0.2">
      <c r="A23" s="199"/>
      <c r="B23" s="190">
        <f>'1'!B25</f>
        <v>0</v>
      </c>
      <c r="C23" s="187"/>
      <c r="D23" s="187"/>
      <c r="E23" s="349">
        <f t="shared" si="8"/>
        <v>0</v>
      </c>
      <c r="F23" s="187"/>
      <c r="G23" s="187"/>
      <c r="H23" s="460"/>
      <c r="I23" s="460"/>
      <c r="J23" s="460"/>
      <c r="K23" s="187"/>
      <c r="L23" s="26"/>
      <c r="M23" s="649"/>
      <c r="N23" s="649"/>
      <c r="O23" s="649"/>
      <c r="P23" s="649"/>
      <c r="Q23" s="187"/>
      <c r="R23" s="187"/>
      <c r="S23" s="187"/>
      <c r="T23" s="187"/>
      <c r="U23" s="187"/>
      <c r="V23" s="110"/>
      <c r="W23" s="527">
        <f t="shared" si="1"/>
        <v>0</v>
      </c>
      <c r="X23" s="527">
        <f t="shared" si="2"/>
        <v>0</v>
      </c>
      <c r="Y23" s="524"/>
      <c r="Z23" s="527">
        <f t="shared" si="3"/>
        <v>0</v>
      </c>
      <c r="AA23" s="533"/>
      <c r="AB23" s="527">
        <f t="shared" si="9"/>
        <v>0</v>
      </c>
      <c r="AC23" s="542"/>
      <c r="AD23" s="542"/>
      <c r="AE23" s="542"/>
    </row>
    <row r="24" spans="1:31" s="168" customFormat="1" x14ac:dyDescent="0.2">
      <c r="A24" s="199"/>
      <c r="B24" s="190">
        <f>'1'!B26</f>
        <v>0</v>
      </c>
      <c r="C24" s="187"/>
      <c r="D24" s="187"/>
      <c r="E24" s="349">
        <f t="shared" si="8"/>
        <v>0</v>
      </c>
      <c r="F24" s="187"/>
      <c r="G24" s="187"/>
      <c r="H24" s="460"/>
      <c r="I24" s="460"/>
      <c r="J24" s="460"/>
      <c r="K24" s="187"/>
      <c r="L24" s="26"/>
      <c r="M24" s="649"/>
      <c r="N24" s="649"/>
      <c r="O24" s="649"/>
      <c r="P24" s="649"/>
      <c r="Q24" s="187"/>
      <c r="R24" s="187"/>
      <c r="S24" s="187"/>
      <c r="T24" s="187"/>
      <c r="U24" s="187"/>
      <c r="V24" s="110"/>
      <c r="W24" s="527">
        <f t="shared" si="1"/>
        <v>0</v>
      </c>
      <c r="X24" s="527">
        <f t="shared" si="2"/>
        <v>0</v>
      </c>
      <c r="Y24" s="524"/>
      <c r="Z24" s="527">
        <f t="shared" si="3"/>
        <v>0</v>
      </c>
      <c r="AA24" s="533"/>
      <c r="AB24" s="527">
        <f t="shared" si="9"/>
        <v>0</v>
      </c>
      <c r="AC24" s="542"/>
      <c r="AD24" s="542"/>
      <c r="AE24" s="542"/>
    </row>
    <row r="25" spans="1:31" s="168" customFormat="1" ht="39" customHeight="1" x14ac:dyDescent="0.2">
      <c r="A25" s="202"/>
      <c r="B25" s="206" t="str">
        <f>'1'!B27</f>
        <v>ИТОГО в вечерних (сменных) общеобразовательных учреждениях:</v>
      </c>
      <c r="C25" s="115">
        <f>SUM(C22:C24)</f>
        <v>0</v>
      </c>
      <c r="D25" s="115">
        <f t="shared" ref="D25:U25" si="10">SUM(D22:D24)</f>
        <v>0</v>
      </c>
      <c r="E25" s="115">
        <f t="shared" si="10"/>
        <v>0</v>
      </c>
      <c r="F25" s="115">
        <f t="shared" si="10"/>
        <v>0</v>
      </c>
      <c r="G25" s="115">
        <f t="shared" si="10"/>
        <v>0</v>
      </c>
      <c r="H25" s="115">
        <f t="shared" si="10"/>
        <v>0</v>
      </c>
      <c r="I25" s="115">
        <f t="shared" si="10"/>
        <v>0</v>
      </c>
      <c r="J25" s="115">
        <f t="shared" si="10"/>
        <v>0</v>
      </c>
      <c r="K25" s="115">
        <f t="shared" si="10"/>
        <v>0</v>
      </c>
      <c r="L25" s="115">
        <f t="shared" si="10"/>
        <v>0</v>
      </c>
      <c r="M25" s="115">
        <f t="shared" si="10"/>
        <v>0</v>
      </c>
      <c r="N25" s="115">
        <f t="shared" si="10"/>
        <v>0</v>
      </c>
      <c r="O25" s="115">
        <f t="shared" si="10"/>
        <v>0</v>
      </c>
      <c r="P25" s="115"/>
      <c r="Q25" s="115">
        <f t="shared" si="10"/>
        <v>0</v>
      </c>
      <c r="R25" s="115">
        <f t="shared" si="10"/>
        <v>0</v>
      </c>
      <c r="S25" s="115">
        <f t="shared" si="10"/>
        <v>0</v>
      </c>
      <c r="T25" s="115">
        <f t="shared" si="10"/>
        <v>0</v>
      </c>
      <c r="U25" s="115">
        <f t="shared" si="10"/>
        <v>0</v>
      </c>
      <c r="V25" s="110"/>
      <c r="W25" s="527">
        <f t="shared" si="1"/>
        <v>0</v>
      </c>
      <c r="X25" s="527">
        <f t="shared" si="2"/>
        <v>0</v>
      </c>
      <c r="Y25" s="524"/>
      <c r="Z25" s="527">
        <f t="shared" si="3"/>
        <v>0</v>
      </c>
      <c r="AA25" s="533"/>
      <c r="AB25" s="527">
        <f t="shared" si="9"/>
        <v>0</v>
      </c>
      <c r="AC25" s="542"/>
      <c r="AD25" s="542"/>
      <c r="AE25" s="542"/>
    </row>
    <row r="26" spans="1:31" s="168" customFormat="1" ht="16.5" x14ac:dyDescent="0.2">
      <c r="A26" s="201"/>
      <c r="B26" s="207" t="str">
        <f>'1'!B28</f>
        <v>ВСЕГО:</v>
      </c>
      <c r="C26" s="180">
        <f>C25+C20</f>
        <v>9</v>
      </c>
      <c r="D26" s="180">
        <f t="shared" ref="D26:U26" si="11">D25+D20</f>
        <v>1</v>
      </c>
      <c r="E26" s="180">
        <f t="shared" si="11"/>
        <v>16</v>
      </c>
      <c r="F26" s="180">
        <f t="shared" si="11"/>
        <v>0</v>
      </c>
      <c r="G26" s="180">
        <f t="shared" si="11"/>
        <v>0</v>
      </c>
      <c r="H26" s="180">
        <f t="shared" si="11"/>
        <v>0</v>
      </c>
      <c r="I26" s="180">
        <f t="shared" si="11"/>
        <v>16</v>
      </c>
      <c r="J26" s="180">
        <f t="shared" si="11"/>
        <v>0</v>
      </c>
      <c r="K26" s="180">
        <f t="shared" si="11"/>
        <v>10</v>
      </c>
      <c r="L26" s="180">
        <f t="shared" si="11"/>
        <v>0</v>
      </c>
      <c r="M26" s="180">
        <f t="shared" si="11"/>
        <v>0</v>
      </c>
      <c r="N26" s="180">
        <f t="shared" si="11"/>
        <v>0</v>
      </c>
      <c r="O26" s="180">
        <f t="shared" si="11"/>
        <v>0</v>
      </c>
      <c r="P26" s="180"/>
      <c r="Q26" s="180">
        <f t="shared" si="11"/>
        <v>10</v>
      </c>
      <c r="R26" s="180">
        <f t="shared" si="11"/>
        <v>10</v>
      </c>
      <c r="S26" s="180">
        <f t="shared" si="11"/>
        <v>0</v>
      </c>
      <c r="T26" s="180">
        <f t="shared" si="11"/>
        <v>10</v>
      </c>
      <c r="U26" s="180">
        <f t="shared" si="11"/>
        <v>10</v>
      </c>
      <c r="V26" s="110"/>
      <c r="W26" s="543">
        <f t="shared" si="1"/>
        <v>6</v>
      </c>
      <c r="X26" s="543">
        <f t="shared" si="2"/>
        <v>6</v>
      </c>
      <c r="Y26" s="531"/>
      <c r="Z26" s="543">
        <f t="shared" si="3"/>
        <v>0</v>
      </c>
      <c r="AA26" s="544"/>
      <c r="AB26" s="543">
        <f t="shared" si="9"/>
        <v>26</v>
      </c>
      <c r="AC26" s="542"/>
      <c r="AD26" s="542"/>
      <c r="AE26" s="542"/>
    </row>
    <row r="27" spans="1:31" s="168" customFormat="1" x14ac:dyDescent="0.2">
      <c r="A27" s="111"/>
      <c r="B27" s="111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110"/>
      <c r="W27" s="524"/>
      <c r="X27" s="524"/>
      <c r="Y27" s="524"/>
      <c r="Z27" s="524"/>
      <c r="AA27" s="533"/>
      <c r="AB27" s="533"/>
      <c r="AC27" s="542"/>
      <c r="AD27" s="542"/>
      <c r="AE27" s="542"/>
    </row>
    <row r="28" spans="1:31" s="168" customFormat="1" x14ac:dyDescent="0.2">
      <c r="A28" s="111"/>
      <c r="B28" s="111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110"/>
      <c r="W28" s="524"/>
      <c r="X28" s="524"/>
      <c r="Y28" s="524"/>
      <c r="Z28" s="524"/>
      <c r="AA28" s="533"/>
      <c r="AB28" s="533"/>
      <c r="AC28" s="542"/>
      <c r="AD28" s="542"/>
      <c r="AE28" s="542"/>
    </row>
    <row r="29" spans="1:31" s="492" customFormat="1" ht="16.5" x14ac:dyDescent="0.3">
      <c r="A29" s="494"/>
      <c r="B29" s="495" t="s">
        <v>474</v>
      </c>
      <c r="C29" s="496"/>
      <c r="D29" s="496"/>
      <c r="E29" s="496"/>
      <c r="F29" s="496"/>
      <c r="G29" s="496"/>
      <c r="H29" s="496"/>
      <c r="I29" s="496"/>
      <c r="J29" s="496"/>
      <c r="K29" s="496"/>
      <c r="L29" s="496"/>
      <c r="M29" s="496"/>
      <c r="N29" s="496"/>
      <c r="O29" s="496"/>
      <c r="P29" s="496"/>
      <c r="Q29" s="496"/>
      <c r="R29" s="496"/>
      <c r="S29" s="496"/>
      <c r="T29" s="496"/>
      <c r="U29" s="496"/>
      <c r="V29" s="490"/>
      <c r="W29" s="531"/>
      <c r="X29" s="531"/>
      <c r="Y29" s="531"/>
      <c r="Z29" s="531"/>
      <c r="AA29" s="544"/>
      <c r="AB29" s="544"/>
      <c r="AC29" s="545"/>
      <c r="AD29" s="545"/>
      <c r="AE29" s="545"/>
    </row>
    <row r="30" spans="1:31" s="492" customFormat="1" ht="16.5" x14ac:dyDescent="0.3">
      <c r="A30" s="494"/>
      <c r="B30" s="495"/>
      <c r="C30" s="496"/>
      <c r="D30" s="496"/>
      <c r="E30" s="496"/>
      <c r="F30" s="496"/>
      <c r="G30" s="496"/>
      <c r="H30" s="496"/>
      <c r="I30" s="496"/>
      <c r="J30" s="496"/>
      <c r="K30" s="496"/>
      <c r="L30" s="496"/>
      <c r="M30" s="496"/>
      <c r="N30" s="496"/>
      <c r="O30" s="496"/>
      <c r="P30" s="496"/>
      <c r="Q30" s="496"/>
      <c r="R30" s="496"/>
      <c r="S30" s="496"/>
      <c r="T30" s="496"/>
      <c r="U30" s="496"/>
      <c r="V30" s="490"/>
      <c r="W30" s="531"/>
      <c r="X30" s="531"/>
      <c r="Y30" s="531"/>
      <c r="Z30" s="531"/>
      <c r="AA30" s="544"/>
      <c r="AB30" s="544"/>
      <c r="AC30" s="545"/>
      <c r="AD30" s="545"/>
      <c r="AE30" s="545"/>
    </row>
    <row r="31" spans="1:31" s="492" customFormat="1" ht="16.5" x14ac:dyDescent="0.3">
      <c r="A31" s="494"/>
      <c r="B31" s="704" t="s">
        <v>44</v>
      </c>
      <c r="C31" s="704"/>
      <c r="D31" s="704"/>
      <c r="E31" s="704"/>
      <c r="F31" s="704"/>
      <c r="G31" s="704"/>
      <c r="H31" s="704"/>
      <c r="I31" s="704"/>
      <c r="J31" s="704"/>
      <c r="K31" s="704"/>
      <c r="L31" s="704"/>
      <c r="M31" s="704"/>
      <c r="N31" s="704"/>
      <c r="O31" s="704"/>
      <c r="P31" s="704"/>
      <c r="Q31" s="704"/>
      <c r="R31" s="704"/>
      <c r="S31" s="704"/>
      <c r="T31" s="704"/>
      <c r="U31" s="704"/>
      <c r="V31" s="490"/>
      <c r="W31" s="531"/>
      <c r="X31" s="531"/>
      <c r="Y31" s="531"/>
      <c r="Z31" s="531"/>
      <c r="AA31" s="544"/>
      <c r="AB31" s="544"/>
      <c r="AC31" s="545"/>
      <c r="AD31" s="545"/>
      <c r="AE31" s="545"/>
    </row>
    <row r="32" spans="1:31" s="492" customFormat="1" ht="16.5" x14ac:dyDescent="0.3">
      <c r="A32" s="494"/>
      <c r="B32" s="704" t="s">
        <v>45</v>
      </c>
      <c r="C32" s="704"/>
      <c r="D32" s="704"/>
      <c r="E32" s="704"/>
      <c r="F32" s="704"/>
      <c r="G32" s="704"/>
      <c r="H32" s="704"/>
      <c r="I32" s="704"/>
      <c r="J32" s="704"/>
      <c r="K32" s="704"/>
      <c r="L32" s="704"/>
      <c r="M32" s="704"/>
      <c r="N32" s="704"/>
      <c r="O32" s="704"/>
      <c r="P32" s="704"/>
      <c r="Q32" s="704"/>
      <c r="R32" s="704"/>
      <c r="S32" s="704"/>
      <c r="T32" s="704"/>
      <c r="U32" s="704"/>
      <c r="V32" s="490"/>
      <c r="W32" s="531"/>
      <c r="X32" s="531"/>
      <c r="Y32" s="531"/>
      <c r="Z32" s="531"/>
      <c r="AA32" s="544"/>
      <c r="AB32" s="544"/>
      <c r="AC32" s="545"/>
      <c r="AD32" s="545"/>
      <c r="AE32" s="545"/>
    </row>
    <row r="33" spans="1:31" s="492" customFormat="1" ht="16.5" x14ac:dyDescent="0.3">
      <c r="A33" s="494"/>
      <c r="B33" s="704" t="s">
        <v>46</v>
      </c>
      <c r="C33" s="704"/>
      <c r="D33" s="704"/>
      <c r="E33" s="704"/>
      <c r="F33" s="704"/>
      <c r="G33" s="704"/>
      <c r="H33" s="704"/>
      <c r="I33" s="704"/>
      <c r="J33" s="704"/>
      <c r="K33" s="704"/>
      <c r="L33" s="704"/>
      <c r="M33" s="704"/>
      <c r="N33" s="704"/>
      <c r="O33" s="704"/>
      <c r="P33" s="704"/>
      <c r="Q33" s="704"/>
      <c r="R33" s="704"/>
      <c r="S33" s="704"/>
      <c r="T33" s="704"/>
      <c r="U33" s="704"/>
      <c r="V33" s="490"/>
      <c r="W33" s="531"/>
      <c r="X33" s="531"/>
      <c r="Y33" s="531"/>
      <c r="Z33" s="531"/>
      <c r="AA33" s="544"/>
      <c r="AB33" s="544"/>
      <c r="AC33" s="545"/>
      <c r="AD33" s="545"/>
      <c r="AE33" s="545"/>
    </row>
    <row r="34" spans="1:31" s="492" customFormat="1" ht="16.5" x14ac:dyDescent="0.3">
      <c r="A34" s="494"/>
      <c r="B34" s="704" t="s">
        <v>47</v>
      </c>
      <c r="C34" s="704"/>
      <c r="D34" s="704"/>
      <c r="E34" s="704"/>
      <c r="F34" s="704"/>
      <c r="G34" s="704"/>
      <c r="H34" s="704"/>
      <c r="I34" s="704"/>
      <c r="J34" s="704"/>
      <c r="K34" s="704"/>
      <c r="L34" s="704"/>
      <c r="M34" s="704"/>
      <c r="N34" s="704"/>
      <c r="O34" s="704"/>
      <c r="P34" s="704"/>
      <c r="Q34" s="704"/>
      <c r="R34" s="704"/>
      <c r="S34" s="704"/>
      <c r="T34" s="704"/>
      <c r="U34" s="704"/>
      <c r="V34" s="490"/>
      <c r="W34" s="531"/>
      <c r="X34" s="531"/>
      <c r="Y34" s="531"/>
      <c r="Z34" s="531"/>
      <c r="AA34" s="544"/>
      <c r="AB34" s="544"/>
      <c r="AC34" s="545"/>
      <c r="AD34" s="545"/>
      <c r="AE34" s="545"/>
    </row>
    <row r="35" spans="1:31" s="492" customFormat="1" ht="16.5" customHeight="1" x14ac:dyDescent="0.3">
      <c r="A35" s="494"/>
      <c r="B35" s="704" t="s">
        <v>301</v>
      </c>
      <c r="C35" s="704"/>
      <c r="D35" s="704"/>
      <c r="E35" s="704"/>
      <c r="F35" s="704"/>
      <c r="G35" s="704"/>
      <c r="H35" s="704"/>
      <c r="I35" s="704"/>
      <c r="J35" s="704"/>
      <c r="K35" s="704"/>
      <c r="L35" s="704"/>
      <c r="M35" s="704"/>
      <c r="N35" s="704"/>
      <c r="O35" s="704"/>
      <c r="P35" s="704"/>
      <c r="Q35" s="704"/>
      <c r="R35" s="704"/>
      <c r="S35" s="704"/>
      <c r="T35" s="704"/>
      <c r="U35" s="704"/>
      <c r="V35" s="490"/>
      <c r="W35" s="531"/>
      <c r="X35" s="531"/>
      <c r="Y35" s="531"/>
      <c r="Z35" s="531"/>
      <c r="AA35" s="544"/>
      <c r="AB35" s="544"/>
      <c r="AC35" s="545"/>
      <c r="AD35" s="545"/>
      <c r="AE35" s="545"/>
    </row>
    <row r="36" spans="1:31" s="492" customFormat="1" ht="16.5" x14ac:dyDescent="0.3">
      <c r="A36" s="494"/>
      <c r="B36" s="497"/>
      <c r="C36" s="485"/>
      <c r="D36" s="485"/>
      <c r="E36" s="485"/>
      <c r="F36" s="485"/>
      <c r="G36" s="485"/>
      <c r="H36" s="485"/>
      <c r="I36" s="485"/>
      <c r="J36" s="485"/>
      <c r="K36" s="485"/>
      <c r="L36" s="485"/>
      <c r="M36" s="485"/>
      <c r="N36" s="485"/>
      <c r="O36" s="485"/>
      <c r="P36" s="485"/>
      <c r="Q36" s="485"/>
      <c r="R36" s="485"/>
      <c r="S36" s="485"/>
      <c r="T36" s="485"/>
      <c r="U36" s="485"/>
      <c r="V36" s="490"/>
      <c r="W36" s="531"/>
      <c r="X36" s="531"/>
      <c r="Y36" s="531"/>
      <c r="Z36" s="531"/>
      <c r="AA36" s="544"/>
      <c r="AB36" s="544"/>
      <c r="AC36" s="545"/>
      <c r="AD36" s="545"/>
      <c r="AE36" s="545"/>
    </row>
    <row r="37" spans="1:31" s="492" customFormat="1" ht="33" customHeight="1" x14ac:dyDescent="0.3">
      <c r="A37" s="494"/>
      <c r="B37" s="704" t="s">
        <v>48</v>
      </c>
      <c r="C37" s="704"/>
      <c r="D37" s="704"/>
      <c r="E37" s="704"/>
      <c r="F37" s="704"/>
      <c r="G37" s="704"/>
      <c r="H37" s="704"/>
      <c r="I37" s="704"/>
      <c r="J37" s="704"/>
      <c r="K37" s="704"/>
      <c r="L37" s="704"/>
      <c r="M37" s="704"/>
      <c r="N37" s="704"/>
      <c r="O37" s="704"/>
      <c r="P37" s="704"/>
      <c r="Q37" s="704"/>
      <c r="R37" s="704"/>
      <c r="S37" s="704"/>
      <c r="T37" s="704"/>
      <c r="U37" s="704"/>
      <c r="V37" s="490"/>
      <c r="W37" s="531"/>
      <c r="X37" s="531"/>
      <c r="Y37" s="531"/>
      <c r="Z37" s="531"/>
      <c r="AA37" s="544"/>
      <c r="AB37" s="544"/>
      <c r="AC37" s="545"/>
      <c r="AD37" s="545"/>
      <c r="AE37" s="545"/>
    </row>
    <row r="38" spans="1:31" s="492" customFormat="1" ht="16.5" x14ac:dyDescent="0.3">
      <c r="A38" s="494"/>
      <c r="B38" s="704" t="s">
        <v>254</v>
      </c>
      <c r="C38" s="704"/>
      <c r="D38" s="704"/>
      <c r="E38" s="704"/>
      <c r="F38" s="704"/>
      <c r="G38" s="704"/>
      <c r="H38" s="704"/>
      <c r="I38" s="704"/>
      <c r="J38" s="704"/>
      <c r="K38" s="704"/>
      <c r="L38" s="704"/>
      <c r="M38" s="704"/>
      <c r="N38" s="704"/>
      <c r="O38" s="704"/>
      <c r="P38" s="704"/>
      <c r="Q38" s="704"/>
      <c r="R38" s="704"/>
      <c r="S38" s="704"/>
      <c r="T38" s="704"/>
      <c r="U38" s="704"/>
      <c r="V38" s="490"/>
      <c r="W38" s="531"/>
      <c r="X38" s="531"/>
      <c r="Y38" s="531"/>
      <c r="Z38" s="531"/>
      <c r="AA38" s="544"/>
      <c r="AB38" s="544"/>
      <c r="AC38" s="545"/>
      <c r="AD38" s="545"/>
      <c r="AE38" s="545"/>
    </row>
    <row r="39" spans="1:31" s="492" customFormat="1" ht="33" customHeight="1" x14ac:dyDescent="0.3">
      <c r="A39" s="494"/>
      <c r="B39" s="701" t="s">
        <v>480</v>
      </c>
      <c r="C39" s="701"/>
      <c r="D39" s="701"/>
      <c r="E39" s="701"/>
      <c r="F39" s="701"/>
      <c r="G39" s="701"/>
      <c r="H39" s="701"/>
      <c r="I39" s="701"/>
      <c r="J39" s="701"/>
      <c r="K39" s="701"/>
      <c r="L39" s="701"/>
      <c r="M39" s="701"/>
      <c r="N39" s="701"/>
      <c r="O39" s="701"/>
      <c r="P39" s="701"/>
      <c r="Q39" s="701"/>
      <c r="R39" s="701"/>
      <c r="S39" s="701"/>
      <c r="T39" s="701"/>
      <c r="U39" s="489"/>
      <c r="V39" s="490"/>
      <c r="W39" s="531"/>
      <c r="X39" s="531"/>
      <c r="Y39" s="531"/>
      <c r="Z39" s="531"/>
      <c r="AA39" s="544"/>
      <c r="AB39" s="544"/>
      <c r="AC39" s="545"/>
      <c r="AD39" s="545"/>
      <c r="AE39" s="545"/>
    </row>
    <row r="40" spans="1:31" s="492" customFormat="1" ht="16.5" x14ac:dyDescent="0.3">
      <c r="A40" s="494"/>
      <c r="B40" s="704" t="s">
        <v>481</v>
      </c>
      <c r="C40" s="704"/>
      <c r="D40" s="704"/>
      <c r="E40" s="704"/>
      <c r="F40" s="704"/>
      <c r="G40" s="704"/>
      <c r="H40" s="704"/>
      <c r="I40" s="704"/>
      <c r="J40" s="704"/>
      <c r="K40" s="704"/>
      <c r="L40" s="704"/>
      <c r="M40" s="704"/>
      <c r="N40" s="704"/>
      <c r="O40" s="704"/>
      <c r="P40" s="704"/>
      <c r="Q40" s="704"/>
      <c r="R40" s="704"/>
      <c r="S40" s="704"/>
      <c r="T40" s="704"/>
      <c r="U40" s="704"/>
      <c r="V40" s="490"/>
      <c r="W40" s="531"/>
      <c r="X40" s="531"/>
      <c r="Y40" s="531"/>
      <c r="Z40" s="531"/>
      <c r="AA40" s="544"/>
      <c r="AB40" s="544"/>
      <c r="AC40" s="545"/>
      <c r="AD40" s="545"/>
      <c r="AE40" s="545"/>
    </row>
    <row r="41" spans="1:31" s="492" customFormat="1" ht="36" customHeight="1" x14ac:dyDescent="0.3">
      <c r="A41" s="494"/>
      <c r="B41" s="704" t="s">
        <v>302</v>
      </c>
      <c r="C41" s="704"/>
      <c r="D41" s="704"/>
      <c r="E41" s="704"/>
      <c r="F41" s="704"/>
      <c r="G41" s="704"/>
      <c r="H41" s="704"/>
      <c r="I41" s="704"/>
      <c r="J41" s="704"/>
      <c r="K41" s="704"/>
      <c r="L41" s="704"/>
      <c r="M41" s="704"/>
      <c r="N41" s="704"/>
      <c r="O41" s="704"/>
      <c r="P41" s="704"/>
      <c r="Q41" s="704"/>
      <c r="R41" s="704"/>
      <c r="S41" s="704"/>
      <c r="T41" s="704"/>
      <c r="U41" s="704"/>
      <c r="V41" s="490"/>
      <c r="W41" s="531"/>
      <c r="X41" s="531"/>
      <c r="Y41" s="531"/>
      <c r="Z41" s="531"/>
      <c r="AA41" s="544"/>
      <c r="AB41" s="544"/>
      <c r="AC41" s="545"/>
      <c r="AD41" s="545"/>
      <c r="AE41" s="545"/>
    </row>
    <row r="42" spans="1:31" s="492" customFormat="1" ht="71.25" customHeight="1" x14ac:dyDescent="0.3">
      <c r="A42" s="494"/>
      <c r="B42" s="701" t="s">
        <v>394</v>
      </c>
      <c r="C42" s="701"/>
      <c r="D42" s="701"/>
      <c r="E42" s="701"/>
      <c r="F42" s="701"/>
      <c r="G42" s="701"/>
      <c r="H42" s="701"/>
      <c r="I42" s="701"/>
      <c r="J42" s="701"/>
      <c r="K42" s="701"/>
      <c r="L42" s="701"/>
      <c r="M42" s="701"/>
      <c r="N42" s="701"/>
      <c r="O42" s="701"/>
      <c r="P42" s="701"/>
      <c r="Q42" s="701"/>
      <c r="R42" s="701"/>
      <c r="S42" s="701"/>
      <c r="T42" s="701"/>
      <c r="U42" s="701"/>
      <c r="V42" s="490"/>
      <c r="W42" s="531"/>
      <c r="X42" s="531"/>
      <c r="Y42" s="531"/>
      <c r="Z42" s="531"/>
      <c r="AA42" s="544"/>
      <c r="AB42" s="544"/>
      <c r="AC42" s="545"/>
      <c r="AD42" s="545"/>
      <c r="AE42" s="545"/>
    </row>
    <row r="43" spans="1:31" s="16" customFormat="1" ht="16.5" x14ac:dyDescent="0.3">
      <c r="A43" s="183"/>
      <c r="B43" s="183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39"/>
      <c r="W43" s="531"/>
      <c r="X43" s="531"/>
      <c r="Y43" s="531"/>
      <c r="Z43" s="531"/>
      <c r="AA43" s="544"/>
      <c r="AB43" s="544"/>
      <c r="AC43" s="545"/>
      <c r="AD43" s="545"/>
      <c r="AE43" s="545"/>
    </row>
    <row r="44" spans="1:31" s="16" customFormat="1" ht="36.75" customHeight="1" x14ac:dyDescent="0.3">
      <c r="A44" s="183"/>
      <c r="B44" s="700" t="s">
        <v>440</v>
      </c>
      <c r="C44" s="700"/>
      <c r="D44" s="700"/>
      <c r="E44" s="700"/>
      <c r="F44" s="700"/>
      <c r="G44" s="700"/>
      <c r="H44" s="700"/>
      <c r="I44" s="700"/>
      <c r="J44" s="700"/>
      <c r="K44" s="700"/>
      <c r="L44" s="700"/>
      <c r="M44" s="700"/>
      <c r="N44" s="700"/>
      <c r="O44" s="700"/>
      <c r="P44" s="700"/>
      <c r="Q44" s="700"/>
      <c r="R44" s="700"/>
      <c r="S44" s="700"/>
      <c r="T44" s="700"/>
      <c r="U44" s="700"/>
      <c r="V44" s="139"/>
      <c r="W44" s="531"/>
      <c r="X44" s="531"/>
      <c r="Y44" s="531"/>
      <c r="Z44" s="531"/>
      <c r="AA44" s="544"/>
      <c r="AB44" s="544"/>
      <c r="AC44" s="545"/>
      <c r="AD44" s="545"/>
      <c r="AE44" s="545"/>
    </row>
    <row r="45" spans="1:31" s="16" customFormat="1" ht="16.5" x14ac:dyDescent="0.3">
      <c r="A45" s="183"/>
      <c r="B45" s="183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39"/>
      <c r="W45" s="531"/>
      <c r="X45" s="531"/>
      <c r="Y45" s="531"/>
      <c r="Z45" s="531"/>
      <c r="AA45" s="544"/>
      <c r="AB45" s="544"/>
      <c r="AC45" s="545"/>
      <c r="AD45" s="545"/>
      <c r="AE45" s="545"/>
    </row>
    <row r="46" spans="1:31" s="43" customFormat="1" ht="16.5" x14ac:dyDescent="0.3">
      <c r="A46" s="498"/>
      <c r="V46" s="134"/>
      <c r="W46" s="531"/>
      <c r="X46" s="531"/>
      <c r="Y46" s="531"/>
      <c r="Z46" s="531"/>
      <c r="AA46" s="544"/>
      <c r="AB46" s="544"/>
      <c r="AC46" s="545"/>
      <c r="AD46" s="546"/>
      <c r="AE46" s="546"/>
    </row>
    <row r="47" spans="1:31" s="43" customFormat="1" ht="16.5" x14ac:dyDescent="0.3">
      <c r="A47" s="498"/>
      <c r="B47" s="498"/>
      <c r="C47" s="499"/>
      <c r="D47" s="499"/>
      <c r="E47" s="499"/>
      <c r="F47" s="499"/>
      <c r="G47" s="499"/>
      <c r="H47" s="499"/>
      <c r="I47" s="499"/>
      <c r="J47" s="499"/>
      <c r="K47" s="499"/>
      <c r="L47" s="499"/>
      <c r="M47" s="499"/>
      <c r="N47" s="499"/>
      <c r="O47" s="499"/>
      <c r="P47" s="499"/>
      <c r="Q47" s="499"/>
      <c r="R47" s="499"/>
      <c r="S47" s="499"/>
      <c r="T47" s="499"/>
      <c r="U47" s="499"/>
      <c r="V47" s="134"/>
      <c r="W47" s="531"/>
      <c r="X47" s="531"/>
      <c r="Y47" s="531"/>
      <c r="Z47" s="531"/>
      <c r="AA47" s="544"/>
      <c r="AB47" s="544"/>
      <c r="AC47" s="545"/>
      <c r="AD47" s="546"/>
      <c r="AE47" s="546"/>
    </row>
    <row r="48" spans="1:31" s="43" customFormat="1" ht="16.5" x14ac:dyDescent="0.3">
      <c r="A48" s="498"/>
      <c r="B48" s="498"/>
      <c r="C48" s="499"/>
      <c r="D48" s="499"/>
      <c r="E48" s="499"/>
      <c r="F48" s="499"/>
      <c r="G48" s="499"/>
      <c r="H48" s="499"/>
      <c r="I48" s="499"/>
      <c r="J48" s="499"/>
      <c r="K48" s="499"/>
      <c r="L48" s="499"/>
      <c r="M48" s="499"/>
      <c r="N48" s="499"/>
      <c r="O48" s="499"/>
      <c r="P48" s="499"/>
      <c r="Q48" s="499"/>
      <c r="R48" s="499"/>
      <c r="S48" s="499"/>
      <c r="T48" s="499"/>
      <c r="U48" s="499"/>
      <c r="V48" s="134"/>
      <c r="W48" s="531"/>
      <c r="X48" s="531"/>
      <c r="Y48" s="531"/>
      <c r="Z48" s="531"/>
      <c r="AA48" s="544"/>
      <c r="AB48" s="544"/>
      <c r="AC48" s="545"/>
      <c r="AD48" s="546"/>
      <c r="AE48" s="546"/>
    </row>
    <row r="49" spans="1:31" s="43" customFormat="1" ht="16.5" x14ac:dyDescent="0.3">
      <c r="A49" s="498"/>
      <c r="B49" s="498"/>
      <c r="C49" s="499"/>
      <c r="D49" s="499"/>
      <c r="E49" s="499"/>
      <c r="F49" s="499"/>
      <c r="G49" s="499"/>
      <c r="H49" s="499"/>
      <c r="I49" s="499"/>
      <c r="J49" s="499"/>
      <c r="K49" s="499"/>
      <c r="L49" s="499"/>
      <c r="M49" s="499"/>
      <c r="N49" s="499"/>
      <c r="O49" s="499"/>
      <c r="P49" s="499"/>
      <c r="Q49" s="499"/>
      <c r="R49" s="499"/>
      <c r="S49" s="499"/>
      <c r="T49" s="499"/>
      <c r="U49" s="499"/>
      <c r="V49" s="134"/>
      <c r="W49" s="531"/>
      <c r="X49" s="531"/>
      <c r="Y49" s="531"/>
      <c r="Z49" s="531"/>
      <c r="AA49" s="544"/>
      <c r="AB49" s="544"/>
      <c r="AC49" s="545"/>
      <c r="AD49" s="546"/>
      <c r="AE49" s="546"/>
    </row>
  </sheetData>
  <mergeCells count="29">
    <mergeCell ref="A1:U1"/>
    <mergeCell ref="A2:U2"/>
    <mergeCell ref="D4:G4"/>
    <mergeCell ref="D5:G6"/>
    <mergeCell ref="W6:X6"/>
    <mergeCell ref="A4:A6"/>
    <mergeCell ref="B4:B6"/>
    <mergeCell ref="C4:C6"/>
    <mergeCell ref="I5:J5"/>
    <mergeCell ref="K5:O5"/>
    <mergeCell ref="Q4:Q6"/>
    <mergeCell ref="R4:S6"/>
    <mergeCell ref="T4:T6"/>
    <mergeCell ref="U4:U6"/>
    <mergeCell ref="H4:O4"/>
    <mergeCell ref="H5:H6"/>
    <mergeCell ref="P4:P6"/>
    <mergeCell ref="B39:T39"/>
    <mergeCell ref="B35:U35"/>
    <mergeCell ref="B44:U44"/>
    <mergeCell ref="B38:U38"/>
    <mergeCell ref="B40:U40"/>
    <mergeCell ref="B41:U41"/>
    <mergeCell ref="B42:U42"/>
    <mergeCell ref="B31:U31"/>
    <mergeCell ref="B32:U32"/>
    <mergeCell ref="B33:U33"/>
    <mergeCell ref="B34:U34"/>
    <mergeCell ref="B37:U37"/>
  </mergeCells>
  <pageMargins left="0.59055118110236227" right="0.19685039370078741" top="0.39370078740157483" bottom="0.39370078740157483" header="0" footer="0"/>
  <pageSetup paperSize="9" scale="8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0"/>
  <sheetViews>
    <sheetView topLeftCell="A4" zoomScaleNormal="100" workbookViewId="0">
      <selection activeCell="AF9" sqref="AF9"/>
    </sheetView>
  </sheetViews>
  <sheetFormatPr defaultColWidth="9.140625" defaultRowHeight="12.75" x14ac:dyDescent="0.2"/>
  <cols>
    <col min="1" max="1" width="4.42578125" style="8" customWidth="1"/>
    <col min="2" max="2" width="26.42578125" style="8" customWidth="1"/>
    <col min="3" max="6" width="3.28515625" style="9" customWidth="1"/>
    <col min="7" max="7" width="3.42578125" style="9" customWidth="1"/>
    <col min="8" max="8" width="3.85546875" style="11" customWidth="1"/>
    <col min="9" max="9" width="4.140625" style="11" customWidth="1"/>
    <col min="10" max="10" width="4.140625" style="9" customWidth="1"/>
    <col min="11" max="11" width="4" style="9" customWidth="1"/>
    <col min="12" max="16" width="3.28515625" style="9" customWidth="1"/>
    <col min="17" max="18" width="4.28515625" style="9" customWidth="1"/>
    <col min="19" max="26" width="2.7109375" style="9" customWidth="1"/>
    <col min="27" max="28" width="3.7109375" style="9" customWidth="1"/>
    <col min="29" max="29" width="6.28515625" style="9" customWidth="1"/>
    <col min="30" max="30" width="3.85546875" style="7" customWidth="1"/>
    <col min="31" max="31" width="8.42578125" style="519" bestFit="1" customWidth="1"/>
    <col min="32" max="32" width="9.85546875" style="519" bestFit="1" customWidth="1"/>
    <col min="33" max="33" width="3.85546875" style="519" customWidth="1"/>
    <col min="34" max="34" width="3.85546875" style="329" customWidth="1"/>
    <col min="35" max="35" width="4.5703125" style="329" customWidth="1"/>
    <col min="36" max="36" width="4.5703125" style="208" customWidth="1"/>
    <col min="37" max="37" width="8.28515625" style="230" customWidth="1"/>
    <col min="38" max="38" width="4" style="7" customWidth="1"/>
    <col min="39" max="16384" width="9.140625" style="7"/>
  </cols>
  <sheetData>
    <row r="1" spans="1:37" ht="20.25" customHeight="1" x14ac:dyDescent="0.25">
      <c r="A1" s="731" t="s">
        <v>437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1"/>
      <c r="Q1" s="731"/>
      <c r="R1" s="731"/>
      <c r="S1" s="731"/>
      <c r="T1" s="731"/>
      <c r="U1" s="731"/>
      <c r="V1" s="731"/>
      <c r="W1" s="731"/>
      <c r="X1" s="731"/>
      <c r="Y1" s="731"/>
      <c r="Z1" s="731"/>
      <c r="AA1" s="731"/>
      <c r="AB1" s="731"/>
      <c r="AC1" s="731"/>
      <c r="AD1" s="46"/>
      <c r="AE1" s="524"/>
      <c r="AF1" s="524"/>
      <c r="AG1" s="524"/>
      <c r="AH1" s="525"/>
      <c r="AI1" s="525"/>
    </row>
    <row r="2" spans="1:37" ht="33" customHeight="1" x14ac:dyDescent="0.2">
      <c r="A2" s="732" t="s">
        <v>305</v>
      </c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732"/>
      <c r="W2" s="732"/>
      <c r="X2" s="732"/>
      <c r="Y2" s="732"/>
      <c r="Z2" s="732"/>
      <c r="AA2" s="732"/>
      <c r="AB2" s="732"/>
      <c r="AC2" s="732"/>
      <c r="AD2" s="46"/>
      <c r="AE2" s="524"/>
      <c r="AF2" s="524"/>
      <c r="AG2" s="524"/>
      <c r="AH2" s="525"/>
      <c r="AI2" s="525"/>
    </row>
    <row r="3" spans="1:37" ht="18" customHeight="1" x14ac:dyDescent="0.2">
      <c r="A3" s="454"/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6"/>
      <c r="AE3" s="524"/>
      <c r="AF3" s="524"/>
      <c r="AG3" s="524"/>
      <c r="AH3" s="525"/>
      <c r="AI3" s="525"/>
    </row>
    <row r="4" spans="1:37" ht="54.75" customHeight="1" x14ac:dyDescent="0.2">
      <c r="A4" s="692" t="s">
        <v>13</v>
      </c>
      <c r="B4" s="692" t="s">
        <v>562</v>
      </c>
      <c r="C4" s="692" t="s">
        <v>49</v>
      </c>
      <c r="D4" s="692"/>
      <c r="E4" s="692"/>
      <c r="F4" s="692"/>
      <c r="G4" s="692"/>
      <c r="H4" s="692"/>
      <c r="I4" s="695" t="s">
        <v>14</v>
      </c>
      <c r="J4" s="696"/>
      <c r="K4" s="696"/>
      <c r="L4" s="696"/>
      <c r="M4" s="696"/>
      <c r="N4" s="696"/>
      <c r="O4" s="696"/>
      <c r="P4" s="697"/>
      <c r="Q4" s="705" t="s">
        <v>57</v>
      </c>
      <c r="R4" s="705" t="s">
        <v>56</v>
      </c>
      <c r="S4" s="705" t="s">
        <v>58</v>
      </c>
      <c r="T4" s="705"/>
      <c r="U4" s="705" t="s">
        <v>303</v>
      </c>
      <c r="V4" s="705"/>
      <c r="W4" s="705" t="s">
        <v>446</v>
      </c>
      <c r="X4" s="705"/>
      <c r="Y4" s="705" t="s">
        <v>304</v>
      </c>
      <c r="Z4" s="705"/>
      <c r="AA4" s="733" t="s">
        <v>386</v>
      </c>
      <c r="AB4" s="734"/>
      <c r="AC4" s="705" t="s">
        <v>43</v>
      </c>
      <c r="AD4" s="46"/>
      <c r="AE4" s="703" t="s">
        <v>27</v>
      </c>
      <c r="AF4" s="703"/>
      <c r="AG4" s="703"/>
      <c r="AH4" s="703"/>
      <c r="AI4" s="703"/>
      <c r="AK4" s="727" t="s">
        <v>403</v>
      </c>
    </row>
    <row r="5" spans="1:37" ht="96.75" customHeight="1" x14ac:dyDescent="0.2">
      <c r="A5" s="692"/>
      <c r="B5" s="692"/>
      <c r="C5" s="705" t="s">
        <v>50</v>
      </c>
      <c r="D5" s="705" t="s">
        <v>51</v>
      </c>
      <c r="E5" s="705" t="s">
        <v>52</v>
      </c>
      <c r="F5" s="705" t="s">
        <v>53</v>
      </c>
      <c r="G5" s="705" t="s">
        <v>54</v>
      </c>
      <c r="H5" s="739" t="s">
        <v>55</v>
      </c>
      <c r="I5" s="698" t="s">
        <v>292</v>
      </c>
      <c r="J5" s="693" t="s">
        <v>291</v>
      </c>
      <c r="K5" s="694"/>
      <c r="L5" s="692" t="s">
        <v>16</v>
      </c>
      <c r="M5" s="692"/>
      <c r="N5" s="692"/>
      <c r="O5" s="692"/>
      <c r="P5" s="692"/>
      <c r="Q5" s="705"/>
      <c r="R5" s="705"/>
      <c r="S5" s="705"/>
      <c r="T5" s="705"/>
      <c r="U5" s="705"/>
      <c r="V5" s="705"/>
      <c r="W5" s="705"/>
      <c r="X5" s="705"/>
      <c r="Y5" s="705"/>
      <c r="Z5" s="705"/>
      <c r="AA5" s="735"/>
      <c r="AB5" s="736"/>
      <c r="AC5" s="705"/>
      <c r="AD5" s="46"/>
      <c r="AE5" s="703"/>
      <c r="AF5" s="703"/>
      <c r="AG5" s="703"/>
      <c r="AH5" s="703"/>
      <c r="AI5" s="703"/>
      <c r="AK5" s="727"/>
    </row>
    <row r="6" spans="1:37" ht="89.25" customHeight="1" x14ac:dyDescent="0.2">
      <c r="A6" s="692"/>
      <c r="B6" s="692"/>
      <c r="C6" s="705"/>
      <c r="D6" s="705"/>
      <c r="E6" s="705"/>
      <c r="F6" s="705"/>
      <c r="G6" s="705"/>
      <c r="H6" s="739"/>
      <c r="I6" s="699"/>
      <c r="J6" s="453" t="s">
        <v>17</v>
      </c>
      <c r="K6" s="453" t="s">
        <v>18</v>
      </c>
      <c r="L6" s="453" t="s">
        <v>19</v>
      </c>
      <c r="M6" s="453" t="s">
        <v>24</v>
      </c>
      <c r="N6" s="453" t="s">
        <v>25</v>
      </c>
      <c r="O6" s="453" t="s">
        <v>26</v>
      </c>
      <c r="P6" s="453" t="s">
        <v>20</v>
      </c>
      <c r="Q6" s="705"/>
      <c r="R6" s="705"/>
      <c r="S6" s="705"/>
      <c r="T6" s="705"/>
      <c r="U6" s="705"/>
      <c r="V6" s="705"/>
      <c r="W6" s="705"/>
      <c r="X6" s="705"/>
      <c r="Y6" s="705"/>
      <c r="Z6" s="705"/>
      <c r="AA6" s="737"/>
      <c r="AB6" s="738"/>
      <c r="AC6" s="705"/>
      <c r="AD6" s="46"/>
      <c r="AE6" s="524" t="s">
        <v>4</v>
      </c>
      <c r="AF6" s="524" t="s">
        <v>5</v>
      </c>
      <c r="AG6" s="524"/>
      <c r="AH6" s="729" t="s">
        <v>55</v>
      </c>
      <c r="AI6" s="729"/>
      <c r="AK6" s="728"/>
    </row>
    <row r="7" spans="1:37" x14ac:dyDescent="0.2">
      <c r="A7" s="135">
        <v>1</v>
      </c>
      <c r="B7" s="135">
        <v>2</v>
      </c>
      <c r="C7" s="135">
        <v>3</v>
      </c>
      <c r="D7" s="135">
        <v>4</v>
      </c>
      <c r="E7" s="135">
        <v>5</v>
      </c>
      <c r="F7" s="135">
        <v>6</v>
      </c>
      <c r="G7" s="135">
        <v>7</v>
      </c>
      <c r="H7" s="136">
        <v>8</v>
      </c>
      <c r="I7" s="136">
        <v>9</v>
      </c>
      <c r="J7" s="135">
        <v>10</v>
      </c>
      <c r="K7" s="135">
        <v>11</v>
      </c>
      <c r="L7" s="135">
        <v>12</v>
      </c>
      <c r="M7" s="135">
        <v>13</v>
      </c>
      <c r="N7" s="135">
        <v>14</v>
      </c>
      <c r="O7" s="135">
        <v>15</v>
      </c>
      <c r="P7" s="135">
        <v>16</v>
      </c>
      <c r="Q7" s="135">
        <v>17</v>
      </c>
      <c r="R7" s="135">
        <v>18</v>
      </c>
      <c r="S7" s="135">
        <v>19</v>
      </c>
      <c r="T7" s="135">
        <v>20</v>
      </c>
      <c r="U7" s="135">
        <v>21</v>
      </c>
      <c r="V7" s="135">
        <v>22</v>
      </c>
      <c r="W7" s="135">
        <v>23</v>
      </c>
      <c r="X7" s="137">
        <v>24</v>
      </c>
      <c r="Y7" s="137">
        <v>25</v>
      </c>
      <c r="Z7" s="137">
        <v>26</v>
      </c>
      <c r="AA7" s="138">
        <v>27</v>
      </c>
      <c r="AB7" s="137">
        <v>28</v>
      </c>
      <c r="AC7" s="138">
        <v>29</v>
      </c>
      <c r="AD7" s="46"/>
      <c r="AE7" s="519">
        <v>30</v>
      </c>
      <c r="AF7" s="519">
        <v>31</v>
      </c>
      <c r="AH7" s="519">
        <v>32</v>
      </c>
      <c r="AI7" s="519">
        <v>33</v>
      </c>
      <c r="AK7" s="230">
        <v>34</v>
      </c>
    </row>
    <row r="8" spans="1:37" x14ac:dyDescent="0.2">
      <c r="A8" s="82"/>
      <c r="B8" s="190" t="str">
        <f>'1'!B10</f>
        <v>Среднего общего образования</v>
      </c>
      <c r="C8" s="185"/>
      <c r="D8" s="185"/>
      <c r="E8" s="185"/>
      <c r="F8" s="185"/>
      <c r="G8" s="185"/>
      <c r="H8" s="215"/>
      <c r="I8" s="462"/>
      <c r="J8" s="457"/>
      <c r="K8" s="457"/>
      <c r="L8" s="185"/>
      <c r="M8" s="185"/>
      <c r="N8" s="649"/>
      <c r="O8" s="649"/>
      <c r="P8" s="649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46"/>
      <c r="AE8" s="527"/>
      <c r="AF8" s="527"/>
      <c r="AG8" s="524"/>
      <c r="AH8" s="525"/>
      <c r="AI8" s="528"/>
    </row>
    <row r="9" spans="1:37" ht="76.5" x14ac:dyDescent="0.2">
      <c r="A9" s="82"/>
      <c r="B9" s="190" t="str">
        <f>'1'!B11</f>
        <v>Муниципальное бюджетное общеобразовательное учреждение средняя общеобразовательная школасельского поселения "Поселок Тумнин"</v>
      </c>
      <c r="C9" s="132">
        <v>2</v>
      </c>
      <c r="D9" s="132"/>
      <c r="E9" s="127">
        <v>2</v>
      </c>
      <c r="F9" s="127"/>
      <c r="G9" s="132">
        <v>8</v>
      </c>
      <c r="H9" s="215">
        <v>12</v>
      </c>
      <c r="I9" s="462"/>
      <c r="J9" s="456">
        <v>4</v>
      </c>
      <c r="K9" s="456"/>
      <c r="L9" s="127">
        <v>8</v>
      </c>
      <c r="M9" s="185"/>
      <c r="N9" s="649"/>
      <c r="O9" s="649"/>
      <c r="P9" s="649"/>
      <c r="Q9" s="127">
        <v>8</v>
      </c>
      <c r="R9" s="127">
        <v>8</v>
      </c>
      <c r="S9" s="127">
        <v>1</v>
      </c>
      <c r="T9" s="127"/>
      <c r="U9" s="127"/>
      <c r="V9" s="127"/>
      <c r="W9" s="127">
        <v>0</v>
      </c>
      <c r="X9" s="127"/>
      <c r="Y9" s="127">
        <v>9</v>
      </c>
      <c r="Z9" s="127"/>
      <c r="AA9" s="127"/>
      <c r="AB9" s="127"/>
      <c r="AC9" s="185">
        <v>10</v>
      </c>
      <c r="AD9" s="46"/>
      <c r="AE9" s="527">
        <f>H9-Q9</f>
        <v>4</v>
      </c>
      <c r="AF9" s="527">
        <f>H9-R9</f>
        <v>4</v>
      </c>
      <c r="AG9" s="524"/>
      <c r="AH9" s="529">
        <f>H9</f>
        <v>12</v>
      </c>
      <c r="AI9" s="530">
        <f>I9+J9+K9+L9+M9+N9+O9+P9</f>
        <v>12</v>
      </c>
    </row>
    <row r="10" spans="1:37" x14ac:dyDescent="0.2">
      <c r="A10" s="82"/>
      <c r="B10" s="190">
        <f>'1'!B12</f>
        <v>0</v>
      </c>
      <c r="C10" s="132"/>
      <c r="D10" s="132"/>
      <c r="E10" s="127"/>
      <c r="F10" s="127"/>
      <c r="G10" s="132"/>
      <c r="H10" s="215">
        <f t="shared" ref="H10:H19" si="0">G10+F10+E10+D10+C10</f>
        <v>0</v>
      </c>
      <c r="I10" s="462"/>
      <c r="J10" s="456"/>
      <c r="K10" s="456"/>
      <c r="L10" s="127"/>
      <c r="M10" s="185"/>
      <c r="N10" s="649"/>
      <c r="O10" s="649"/>
      <c r="P10" s="649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85"/>
      <c r="AD10" s="46"/>
      <c r="AE10" s="527">
        <f t="shared" ref="AE10:AE26" si="1">H10-Q10</f>
        <v>0</v>
      </c>
      <c r="AF10" s="527">
        <f t="shared" ref="AF10:AF26" si="2">H10-R10</f>
        <v>0</v>
      </c>
      <c r="AG10" s="524"/>
      <c r="AH10" s="529">
        <f t="shared" ref="AH10:AH26" si="3">H10</f>
        <v>0</v>
      </c>
      <c r="AI10" s="530">
        <f t="shared" ref="AI10:AI26" si="4">I10+J10+K10+L10+M10+N10+O10+P10</f>
        <v>0</v>
      </c>
    </row>
    <row r="11" spans="1:37" x14ac:dyDescent="0.2">
      <c r="A11" s="82"/>
      <c r="B11" s="190">
        <f>'1'!B13</f>
        <v>0</v>
      </c>
      <c r="C11" s="132"/>
      <c r="D11" s="132"/>
      <c r="E11" s="132"/>
      <c r="F11" s="132"/>
      <c r="G11" s="132"/>
      <c r="H11" s="215">
        <f t="shared" si="0"/>
        <v>0</v>
      </c>
      <c r="I11" s="462"/>
      <c r="J11" s="463"/>
      <c r="K11" s="463"/>
      <c r="L11" s="132"/>
      <c r="M11" s="185"/>
      <c r="N11" s="649"/>
      <c r="O11" s="649"/>
      <c r="P11" s="649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85"/>
      <c r="AD11" s="46"/>
      <c r="AE11" s="527">
        <f t="shared" si="1"/>
        <v>0</v>
      </c>
      <c r="AF11" s="527">
        <f t="shared" si="2"/>
        <v>0</v>
      </c>
      <c r="AG11" s="524"/>
      <c r="AH11" s="529">
        <f t="shared" si="3"/>
        <v>0</v>
      </c>
      <c r="AI11" s="530">
        <f t="shared" si="4"/>
        <v>0</v>
      </c>
    </row>
    <row r="12" spans="1:37" s="2" customFormat="1" x14ac:dyDescent="0.2">
      <c r="A12" s="49"/>
      <c r="B12" s="190" t="str">
        <f>'1'!B14</f>
        <v>Основного общего образования</v>
      </c>
      <c r="C12" s="26"/>
      <c r="D12" s="26"/>
      <c r="E12" s="26"/>
      <c r="F12" s="26"/>
      <c r="G12" s="26"/>
      <c r="H12" s="215"/>
      <c r="I12" s="462"/>
      <c r="J12" s="457"/>
      <c r="K12" s="457"/>
      <c r="L12" s="26"/>
      <c r="M12" s="185"/>
      <c r="N12" s="649"/>
      <c r="O12" s="649"/>
      <c r="P12" s="649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10"/>
      <c r="AE12" s="527"/>
      <c r="AF12" s="527"/>
      <c r="AG12" s="524"/>
      <c r="AH12" s="529"/>
      <c r="AI12" s="530"/>
      <c r="AJ12" s="208"/>
      <c r="AK12" s="15"/>
    </row>
    <row r="13" spans="1:37" s="2" customFormat="1" x14ac:dyDescent="0.2">
      <c r="A13" s="49"/>
      <c r="B13" s="190">
        <f>'1'!B15</f>
        <v>0</v>
      </c>
      <c r="C13" s="132"/>
      <c r="D13" s="132"/>
      <c r="E13" s="132"/>
      <c r="F13" s="132"/>
      <c r="G13" s="132"/>
      <c r="H13" s="215">
        <f t="shared" si="0"/>
        <v>0</v>
      </c>
      <c r="I13" s="462"/>
      <c r="J13" s="463"/>
      <c r="K13" s="463"/>
      <c r="L13" s="132"/>
      <c r="M13" s="185"/>
      <c r="N13" s="649"/>
      <c r="O13" s="649"/>
      <c r="P13" s="649"/>
      <c r="Q13" s="132"/>
      <c r="R13" s="132"/>
      <c r="S13" s="132"/>
      <c r="T13" s="132"/>
      <c r="U13" s="132"/>
      <c r="V13" s="132"/>
      <c r="W13" s="132"/>
      <c r="X13" s="132"/>
      <c r="Y13" s="132"/>
      <c r="Z13" s="142"/>
      <c r="AA13" s="142"/>
      <c r="AB13" s="142"/>
      <c r="AC13" s="26"/>
      <c r="AD13" s="110"/>
      <c r="AE13" s="527">
        <f t="shared" si="1"/>
        <v>0</v>
      </c>
      <c r="AF13" s="527">
        <f t="shared" si="2"/>
        <v>0</v>
      </c>
      <c r="AG13" s="524"/>
      <c r="AH13" s="529">
        <f t="shared" si="3"/>
        <v>0</v>
      </c>
      <c r="AI13" s="530">
        <f t="shared" si="4"/>
        <v>0</v>
      </c>
      <c r="AJ13" s="208"/>
      <c r="AK13" s="15"/>
    </row>
    <row r="14" spans="1:37" s="2" customFormat="1" x14ac:dyDescent="0.2">
      <c r="A14" s="49"/>
      <c r="B14" s="190">
        <f>'1'!B16</f>
        <v>0</v>
      </c>
      <c r="C14" s="132"/>
      <c r="D14" s="132"/>
      <c r="E14" s="132"/>
      <c r="F14" s="132"/>
      <c r="G14" s="132"/>
      <c r="H14" s="215">
        <f t="shared" si="0"/>
        <v>0</v>
      </c>
      <c r="I14" s="462"/>
      <c r="J14" s="463"/>
      <c r="K14" s="463"/>
      <c r="L14" s="132"/>
      <c r="M14" s="185"/>
      <c r="N14" s="649"/>
      <c r="O14" s="649"/>
      <c r="P14" s="649"/>
      <c r="Q14" s="132"/>
      <c r="R14" s="132"/>
      <c r="S14" s="132"/>
      <c r="T14" s="132"/>
      <c r="U14" s="132"/>
      <c r="V14" s="132"/>
      <c r="W14" s="132"/>
      <c r="X14" s="132"/>
      <c r="Y14" s="132"/>
      <c r="Z14" s="142"/>
      <c r="AA14" s="142"/>
      <c r="AB14" s="142"/>
      <c r="AC14" s="26"/>
      <c r="AD14" s="110"/>
      <c r="AE14" s="527">
        <f t="shared" si="1"/>
        <v>0</v>
      </c>
      <c r="AF14" s="527">
        <f t="shared" si="2"/>
        <v>0</v>
      </c>
      <c r="AG14" s="524"/>
      <c r="AH14" s="529">
        <f t="shared" si="3"/>
        <v>0</v>
      </c>
      <c r="AI14" s="530">
        <f t="shared" si="4"/>
        <v>0</v>
      </c>
      <c r="AJ14" s="208"/>
      <c r="AK14" s="15"/>
    </row>
    <row r="15" spans="1:37" s="2" customFormat="1" x14ac:dyDescent="0.2">
      <c r="A15" s="49"/>
      <c r="B15" s="190">
        <f>'1'!B17</f>
        <v>0</v>
      </c>
      <c r="C15" s="26"/>
      <c r="D15" s="26"/>
      <c r="E15" s="26"/>
      <c r="F15" s="26"/>
      <c r="G15" s="26"/>
      <c r="H15" s="215">
        <f t="shared" si="0"/>
        <v>0</v>
      </c>
      <c r="I15" s="462"/>
      <c r="J15" s="457"/>
      <c r="K15" s="457"/>
      <c r="L15" s="26"/>
      <c r="M15" s="185"/>
      <c r="N15" s="649"/>
      <c r="O15" s="649"/>
      <c r="P15" s="649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110"/>
      <c r="AE15" s="527">
        <f t="shared" si="1"/>
        <v>0</v>
      </c>
      <c r="AF15" s="527">
        <f t="shared" si="2"/>
        <v>0</v>
      </c>
      <c r="AG15" s="524"/>
      <c r="AH15" s="529">
        <f t="shared" si="3"/>
        <v>0</v>
      </c>
      <c r="AI15" s="530">
        <f t="shared" si="4"/>
        <v>0</v>
      </c>
      <c r="AJ15" s="208"/>
      <c r="AK15" s="15"/>
    </row>
    <row r="16" spans="1:37" s="2" customFormat="1" x14ac:dyDescent="0.2">
      <c r="A16" s="49"/>
      <c r="B16" s="190" t="str">
        <f>'1'!B18</f>
        <v>Начального общего образования</v>
      </c>
      <c r="C16" s="26"/>
      <c r="D16" s="26"/>
      <c r="E16" s="26"/>
      <c r="F16" s="26"/>
      <c r="G16" s="26"/>
      <c r="H16" s="215"/>
      <c r="I16" s="462"/>
      <c r="J16" s="457"/>
      <c r="K16" s="457"/>
      <c r="L16" s="26"/>
      <c r="M16" s="185"/>
      <c r="N16" s="649"/>
      <c r="O16" s="649"/>
      <c r="P16" s="649"/>
      <c r="Q16" s="26"/>
      <c r="R16" s="26"/>
      <c r="S16" s="26"/>
      <c r="T16" s="26"/>
      <c r="U16" s="26"/>
      <c r="V16" s="26"/>
      <c r="W16" s="26"/>
      <c r="X16" s="26"/>
      <c r="Y16" s="26"/>
      <c r="Z16" s="216"/>
      <c r="AA16" s="216"/>
      <c r="AB16" s="216"/>
      <c r="AC16" s="26"/>
      <c r="AD16" s="110"/>
      <c r="AE16" s="527"/>
      <c r="AF16" s="527"/>
      <c r="AG16" s="524"/>
      <c r="AH16" s="529"/>
      <c r="AI16" s="530"/>
      <c r="AJ16" s="208"/>
      <c r="AK16" s="15"/>
    </row>
    <row r="17" spans="1:37" s="2" customFormat="1" x14ac:dyDescent="0.2">
      <c r="A17" s="49"/>
      <c r="B17" s="190">
        <f>'1'!B19</f>
        <v>0</v>
      </c>
      <c r="C17" s="26"/>
      <c r="D17" s="26"/>
      <c r="E17" s="26"/>
      <c r="F17" s="26"/>
      <c r="G17" s="26"/>
      <c r="H17" s="215">
        <f t="shared" si="0"/>
        <v>0</v>
      </c>
      <c r="I17" s="462"/>
      <c r="J17" s="457"/>
      <c r="K17" s="457"/>
      <c r="L17" s="26"/>
      <c r="M17" s="185"/>
      <c r="N17" s="649"/>
      <c r="O17" s="649"/>
      <c r="P17" s="649"/>
      <c r="Q17" s="26"/>
      <c r="R17" s="26"/>
      <c r="S17" s="26"/>
      <c r="T17" s="26"/>
      <c r="U17" s="26"/>
      <c r="V17" s="26"/>
      <c r="W17" s="26"/>
      <c r="X17" s="26"/>
      <c r="Y17" s="26"/>
      <c r="Z17" s="216"/>
      <c r="AA17" s="216"/>
      <c r="AB17" s="216"/>
      <c r="AC17" s="26"/>
      <c r="AD17" s="110"/>
      <c r="AE17" s="527">
        <f t="shared" si="1"/>
        <v>0</v>
      </c>
      <c r="AF17" s="527">
        <f t="shared" si="2"/>
        <v>0</v>
      </c>
      <c r="AG17" s="524"/>
      <c r="AH17" s="529">
        <f t="shared" si="3"/>
        <v>0</v>
      </c>
      <c r="AI17" s="530">
        <f t="shared" si="4"/>
        <v>0</v>
      </c>
      <c r="AJ17" s="208"/>
      <c r="AK17" s="15"/>
    </row>
    <row r="18" spans="1:37" s="2" customFormat="1" x14ac:dyDescent="0.2">
      <c r="A18" s="49"/>
      <c r="B18" s="190">
        <f>'1'!B20</f>
        <v>0</v>
      </c>
      <c r="C18" s="26"/>
      <c r="D18" s="26"/>
      <c r="E18" s="26"/>
      <c r="F18" s="26"/>
      <c r="G18" s="26"/>
      <c r="H18" s="215">
        <f t="shared" si="0"/>
        <v>0</v>
      </c>
      <c r="I18" s="462"/>
      <c r="J18" s="457"/>
      <c r="K18" s="457"/>
      <c r="L18" s="26"/>
      <c r="M18" s="185"/>
      <c r="N18" s="649"/>
      <c r="O18" s="649"/>
      <c r="P18" s="649"/>
      <c r="Q18" s="26"/>
      <c r="R18" s="26"/>
      <c r="S18" s="26"/>
      <c r="T18" s="26"/>
      <c r="U18" s="26"/>
      <c r="V18" s="26"/>
      <c r="W18" s="26"/>
      <c r="X18" s="26"/>
      <c r="Y18" s="26"/>
      <c r="Z18" s="216"/>
      <c r="AA18" s="216"/>
      <c r="AB18" s="216"/>
      <c r="AC18" s="26"/>
      <c r="AD18" s="110"/>
      <c r="AE18" s="527">
        <f t="shared" si="1"/>
        <v>0</v>
      </c>
      <c r="AF18" s="527">
        <f t="shared" si="2"/>
        <v>0</v>
      </c>
      <c r="AG18" s="524"/>
      <c r="AH18" s="529">
        <f t="shared" si="3"/>
        <v>0</v>
      </c>
      <c r="AI18" s="530">
        <f t="shared" si="4"/>
        <v>0</v>
      </c>
      <c r="AJ18" s="208"/>
      <c r="AK18" s="15"/>
    </row>
    <row r="19" spans="1:37" s="2" customFormat="1" x14ac:dyDescent="0.2">
      <c r="A19" s="49"/>
      <c r="B19" s="190">
        <f>'1'!B21</f>
        <v>0</v>
      </c>
      <c r="C19" s="132"/>
      <c r="D19" s="132"/>
      <c r="E19" s="132"/>
      <c r="F19" s="132"/>
      <c r="G19" s="132"/>
      <c r="H19" s="215">
        <f t="shared" si="0"/>
        <v>0</v>
      </c>
      <c r="I19" s="462"/>
      <c r="J19" s="463"/>
      <c r="K19" s="463"/>
      <c r="L19" s="132"/>
      <c r="M19" s="185"/>
      <c r="N19" s="649"/>
      <c r="O19" s="649"/>
      <c r="P19" s="649"/>
      <c r="Q19" s="132"/>
      <c r="R19" s="132"/>
      <c r="S19" s="132"/>
      <c r="T19" s="132"/>
      <c r="U19" s="132"/>
      <c r="V19" s="132"/>
      <c r="W19" s="132"/>
      <c r="X19" s="132"/>
      <c r="Y19" s="132"/>
      <c r="Z19" s="142"/>
      <c r="AA19" s="142"/>
      <c r="AB19" s="142"/>
      <c r="AC19" s="26"/>
      <c r="AD19" s="110"/>
      <c r="AE19" s="527">
        <f t="shared" si="1"/>
        <v>0</v>
      </c>
      <c r="AF19" s="527">
        <f t="shared" si="2"/>
        <v>0</v>
      </c>
      <c r="AG19" s="524"/>
      <c r="AH19" s="529">
        <f t="shared" si="3"/>
        <v>0</v>
      </c>
      <c r="AI19" s="530">
        <f t="shared" si="4"/>
        <v>0</v>
      </c>
      <c r="AJ19" s="208"/>
      <c r="AK19" s="15"/>
    </row>
    <row r="20" spans="1:37" s="2" customFormat="1" ht="31.5" customHeight="1" x14ac:dyDescent="0.2">
      <c r="A20" s="78"/>
      <c r="B20" s="335" t="str">
        <f>'1'!B22</f>
        <v>ИТОГО в общеобразовательных  учреждениях:</v>
      </c>
      <c r="C20" s="115">
        <f t="shared" ref="C20:AC20" si="5">SUM(C9:C19)</f>
        <v>2</v>
      </c>
      <c r="D20" s="115">
        <f t="shared" si="5"/>
        <v>0</v>
      </c>
      <c r="E20" s="115">
        <f t="shared" si="5"/>
        <v>2</v>
      </c>
      <c r="F20" s="115">
        <f t="shared" si="5"/>
        <v>0</v>
      </c>
      <c r="G20" s="115">
        <f t="shared" si="5"/>
        <v>8</v>
      </c>
      <c r="H20" s="115">
        <f t="shared" si="5"/>
        <v>12</v>
      </c>
      <c r="I20" s="115">
        <f t="shared" si="5"/>
        <v>0</v>
      </c>
      <c r="J20" s="115">
        <f t="shared" si="5"/>
        <v>4</v>
      </c>
      <c r="K20" s="115">
        <f t="shared" si="5"/>
        <v>0</v>
      </c>
      <c r="L20" s="115">
        <f t="shared" si="5"/>
        <v>8</v>
      </c>
      <c r="M20" s="115">
        <f t="shared" si="5"/>
        <v>0</v>
      </c>
      <c r="N20" s="115">
        <f t="shared" si="5"/>
        <v>0</v>
      </c>
      <c r="O20" s="115">
        <f t="shared" si="5"/>
        <v>0</v>
      </c>
      <c r="P20" s="115">
        <f t="shared" si="5"/>
        <v>0</v>
      </c>
      <c r="Q20" s="115">
        <f t="shared" si="5"/>
        <v>8</v>
      </c>
      <c r="R20" s="115">
        <f t="shared" si="5"/>
        <v>8</v>
      </c>
      <c r="S20" s="332">
        <f t="shared" si="5"/>
        <v>1</v>
      </c>
      <c r="T20" s="332">
        <f t="shared" si="5"/>
        <v>0</v>
      </c>
      <c r="U20" s="332">
        <f t="shared" si="5"/>
        <v>0</v>
      </c>
      <c r="V20" s="332">
        <f t="shared" si="5"/>
        <v>0</v>
      </c>
      <c r="W20" s="332">
        <f t="shared" si="5"/>
        <v>0</v>
      </c>
      <c r="X20" s="469">
        <f>SUM(X9:X19)</f>
        <v>0</v>
      </c>
      <c r="Y20" s="332">
        <f t="shared" si="5"/>
        <v>9</v>
      </c>
      <c r="Z20" s="332">
        <f t="shared" si="5"/>
        <v>0</v>
      </c>
      <c r="AA20" s="332">
        <f t="shared" si="5"/>
        <v>0</v>
      </c>
      <c r="AB20" s="115">
        <f t="shared" si="5"/>
        <v>0</v>
      </c>
      <c r="AC20" s="115">
        <f t="shared" si="5"/>
        <v>10</v>
      </c>
      <c r="AD20" s="110"/>
      <c r="AE20" s="527">
        <f t="shared" si="1"/>
        <v>4</v>
      </c>
      <c r="AF20" s="527">
        <f t="shared" si="2"/>
        <v>4</v>
      </c>
      <c r="AG20" s="524"/>
      <c r="AH20" s="529">
        <f t="shared" si="3"/>
        <v>12</v>
      </c>
      <c r="AI20" s="530">
        <f t="shared" si="4"/>
        <v>12</v>
      </c>
      <c r="AJ20" s="208"/>
      <c r="AK20" s="15"/>
    </row>
    <row r="21" spans="1:37" s="2" customFormat="1" ht="38.25" x14ac:dyDescent="0.2">
      <c r="A21" s="49"/>
      <c r="B21" s="190" t="str">
        <f>'1'!B23</f>
        <v>Вечерние (сменные) общеобразовательные учреждения</v>
      </c>
      <c r="C21" s="187"/>
      <c r="D21" s="187"/>
      <c r="E21" s="187"/>
      <c r="F21" s="187"/>
      <c r="G21" s="187"/>
      <c r="H21" s="215"/>
      <c r="I21" s="462"/>
      <c r="J21" s="460"/>
      <c r="K21" s="460"/>
      <c r="L21" s="187"/>
      <c r="M21" s="132"/>
      <c r="N21" s="649"/>
      <c r="O21" s="649"/>
      <c r="P21" s="649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10"/>
      <c r="AE21" s="527"/>
      <c r="AF21" s="527"/>
      <c r="AG21" s="524"/>
      <c r="AH21" s="529"/>
      <c r="AI21" s="530"/>
      <c r="AJ21" s="208"/>
      <c r="AK21" s="15"/>
    </row>
    <row r="22" spans="1:37" s="2" customFormat="1" x14ac:dyDescent="0.2">
      <c r="A22" s="49"/>
      <c r="B22" s="190">
        <f>'1'!B24</f>
        <v>0</v>
      </c>
      <c r="C22" s="187"/>
      <c r="D22" s="187"/>
      <c r="E22" s="187"/>
      <c r="F22" s="187"/>
      <c r="G22" s="187"/>
      <c r="H22" s="215">
        <f t="shared" ref="H22:H24" si="6">G22+F22+E22+D22+C22</f>
        <v>0</v>
      </c>
      <c r="I22" s="462"/>
      <c r="J22" s="460"/>
      <c r="K22" s="460"/>
      <c r="L22" s="187"/>
      <c r="M22" s="132"/>
      <c r="N22" s="649"/>
      <c r="O22" s="649"/>
      <c r="P22" s="649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10"/>
      <c r="AE22" s="527">
        <f t="shared" si="1"/>
        <v>0</v>
      </c>
      <c r="AF22" s="527">
        <f t="shared" si="2"/>
        <v>0</v>
      </c>
      <c r="AG22" s="524"/>
      <c r="AH22" s="529">
        <f t="shared" si="3"/>
        <v>0</v>
      </c>
      <c r="AI22" s="530">
        <f t="shared" si="4"/>
        <v>0</v>
      </c>
      <c r="AJ22" s="208"/>
      <c r="AK22" s="15"/>
    </row>
    <row r="23" spans="1:37" s="2" customFormat="1" x14ac:dyDescent="0.2">
      <c r="A23" s="49"/>
      <c r="B23" s="190">
        <f>'1'!B25</f>
        <v>0</v>
      </c>
      <c r="C23" s="187"/>
      <c r="D23" s="187"/>
      <c r="E23" s="187"/>
      <c r="F23" s="187"/>
      <c r="G23" s="187"/>
      <c r="H23" s="215">
        <f t="shared" si="6"/>
        <v>0</v>
      </c>
      <c r="I23" s="462"/>
      <c r="J23" s="460"/>
      <c r="K23" s="460"/>
      <c r="L23" s="187"/>
      <c r="M23" s="132"/>
      <c r="N23" s="649"/>
      <c r="O23" s="649"/>
      <c r="P23" s="649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10"/>
      <c r="AE23" s="527">
        <f t="shared" si="1"/>
        <v>0</v>
      </c>
      <c r="AF23" s="527">
        <f t="shared" si="2"/>
        <v>0</v>
      </c>
      <c r="AG23" s="524"/>
      <c r="AH23" s="529">
        <f t="shared" si="3"/>
        <v>0</v>
      </c>
      <c r="AI23" s="530">
        <f t="shared" si="4"/>
        <v>0</v>
      </c>
      <c r="AJ23" s="208"/>
      <c r="AK23" s="15"/>
    </row>
    <row r="24" spans="1:37" s="2" customFormat="1" x14ac:dyDescent="0.2">
      <c r="A24" s="49"/>
      <c r="B24" s="190">
        <f>'1'!B26</f>
        <v>0</v>
      </c>
      <c r="C24" s="187"/>
      <c r="D24" s="187"/>
      <c r="E24" s="187"/>
      <c r="F24" s="187"/>
      <c r="G24" s="187"/>
      <c r="H24" s="215">
        <f t="shared" si="6"/>
        <v>0</v>
      </c>
      <c r="I24" s="462"/>
      <c r="J24" s="460"/>
      <c r="K24" s="460"/>
      <c r="L24" s="187"/>
      <c r="M24" s="132"/>
      <c r="N24" s="649"/>
      <c r="O24" s="649"/>
      <c r="P24" s="649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10"/>
      <c r="AE24" s="527">
        <f t="shared" si="1"/>
        <v>0</v>
      </c>
      <c r="AF24" s="527">
        <f t="shared" si="2"/>
        <v>0</v>
      </c>
      <c r="AG24" s="524"/>
      <c r="AH24" s="529">
        <f t="shared" si="3"/>
        <v>0</v>
      </c>
      <c r="AI24" s="530">
        <f t="shared" si="4"/>
        <v>0</v>
      </c>
      <c r="AJ24" s="208"/>
      <c r="AK24" s="15"/>
    </row>
    <row r="25" spans="1:37" s="2" customFormat="1" ht="38.25" x14ac:dyDescent="0.2">
      <c r="A25" s="49"/>
      <c r="B25" s="206" t="str">
        <f>'1'!B27</f>
        <v>ИТОГО в вечерних (сменных) общеобразовательных учреждениях:</v>
      </c>
      <c r="C25" s="115">
        <f>SUM(C22:C24)</f>
        <v>0</v>
      </c>
      <c r="D25" s="115">
        <f t="shared" ref="D25:AC25" si="7">SUM(D22:D24)</f>
        <v>0</v>
      </c>
      <c r="E25" s="115">
        <f t="shared" si="7"/>
        <v>0</v>
      </c>
      <c r="F25" s="115">
        <f t="shared" si="7"/>
        <v>0</v>
      </c>
      <c r="G25" s="115">
        <f t="shared" si="7"/>
        <v>0</v>
      </c>
      <c r="H25" s="115">
        <f t="shared" si="7"/>
        <v>0</v>
      </c>
      <c r="I25" s="115">
        <f t="shared" si="7"/>
        <v>0</v>
      </c>
      <c r="J25" s="115">
        <f t="shared" si="7"/>
        <v>0</v>
      </c>
      <c r="K25" s="115">
        <f t="shared" si="7"/>
        <v>0</v>
      </c>
      <c r="L25" s="115">
        <f t="shared" si="7"/>
        <v>0</v>
      </c>
      <c r="M25" s="115">
        <f t="shared" si="7"/>
        <v>0</v>
      </c>
      <c r="N25" s="115">
        <f t="shared" si="7"/>
        <v>0</v>
      </c>
      <c r="O25" s="115">
        <f t="shared" si="7"/>
        <v>0</v>
      </c>
      <c r="P25" s="115">
        <f t="shared" si="7"/>
        <v>0</v>
      </c>
      <c r="Q25" s="115">
        <f t="shared" si="7"/>
        <v>0</v>
      </c>
      <c r="R25" s="115">
        <f t="shared" si="7"/>
        <v>0</v>
      </c>
      <c r="S25" s="115">
        <f t="shared" si="7"/>
        <v>0</v>
      </c>
      <c r="T25" s="115">
        <f t="shared" si="7"/>
        <v>0</v>
      </c>
      <c r="U25" s="115">
        <f t="shared" si="7"/>
        <v>0</v>
      </c>
      <c r="V25" s="115">
        <f t="shared" si="7"/>
        <v>0</v>
      </c>
      <c r="W25" s="115">
        <f t="shared" ref="W25:X25" si="8">SUM(W22:W24)</f>
        <v>0</v>
      </c>
      <c r="X25" s="115">
        <f t="shared" si="8"/>
        <v>0</v>
      </c>
      <c r="Y25" s="115">
        <f t="shared" si="7"/>
        <v>0</v>
      </c>
      <c r="Z25" s="115">
        <f t="shared" si="7"/>
        <v>0</v>
      </c>
      <c r="AA25" s="115">
        <f t="shared" si="7"/>
        <v>0</v>
      </c>
      <c r="AB25" s="115"/>
      <c r="AC25" s="115">
        <f t="shared" si="7"/>
        <v>0</v>
      </c>
      <c r="AD25" s="110"/>
      <c r="AE25" s="527">
        <f t="shared" si="1"/>
        <v>0</v>
      </c>
      <c r="AF25" s="527">
        <f t="shared" si="2"/>
        <v>0</v>
      </c>
      <c r="AG25" s="524"/>
      <c r="AH25" s="529">
        <f t="shared" si="3"/>
        <v>0</v>
      </c>
      <c r="AI25" s="530">
        <f t="shared" si="4"/>
        <v>0</v>
      </c>
      <c r="AJ25" s="208"/>
      <c r="AK25" s="15"/>
    </row>
    <row r="26" spans="1:37" s="466" customFormat="1" x14ac:dyDescent="0.2">
      <c r="A26" s="464"/>
      <c r="B26" s="465" t="str">
        <f>'1'!B28</f>
        <v>ВСЕГО:</v>
      </c>
      <c r="C26" s="213">
        <f>C25+C20</f>
        <v>2</v>
      </c>
      <c r="D26" s="213">
        <f t="shared" ref="D26:AC26" si="9">D25+D20</f>
        <v>0</v>
      </c>
      <c r="E26" s="213">
        <f t="shared" si="9"/>
        <v>2</v>
      </c>
      <c r="F26" s="213">
        <f t="shared" si="9"/>
        <v>0</v>
      </c>
      <c r="G26" s="213">
        <f t="shared" si="9"/>
        <v>8</v>
      </c>
      <c r="H26" s="213">
        <f t="shared" si="9"/>
        <v>12</v>
      </c>
      <c r="I26" s="213">
        <f t="shared" si="9"/>
        <v>0</v>
      </c>
      <c r="J26" s="213">
        <f t="shared" si="9"/>
        <v>4</v>
      </c>
      <c r="K26" s="213">
        <f t="shared" si="9"/>
        <v>0</v>
      </c>
      <c r="L26" s="213">
        <f t="shared" si="9"/>
        <v>8</v>
      </c>
      <c r="M26" s="213">
        <f t="shared" si="9"/>
        <v>0</v>
      </c>
      <c r="N26" s="213">
        <f t="shared" si="9"/>
        <v>0</v>
      </c>
      <c r="O26" s="213">
        <f t="shared" si="9"/>
        <v>0</v>
      </c>
      <c r="P26" s="213">
        <f t="shared" si="9"/>
        <v>0</v>
      </c>
      <c r="Q26" s="213">
        <f t="shared" si="9"/>
        <v>8</v>
      </c>
      <c r="R26" s="213">
        <f t="shared" si="9"/>
        <v>8</v>
      </c>
      <c r="S26" s="213">
        <f t="shared" si="9"/>
        <v>1</v>
      </c>
      <c r="T26" s="213">
        <f t="shared" si="9"/>
        <v>0</v>
      </c>
      <c r="U26" s="213">
        <f t="shared" si="9"/>
        <v>0</v>
      </c>
      <c r="V26" s="213">
        <f t="shared" si="9"/>
        <v>0</v>
      </c>
      <c r="W26" s="213">
        <f t="shared" ref="W26:X26" si="10">W25+W20</f>
        <v>0</v>
      </c>
      <c r="X26" s="213">
        <f t="shared" si="10"/>
        <v>0</v>
      </c>
      <c r="Y26" s="213">
        <f t="shared" si="9"/>
        <v>9</v>
      </c>
      <c r="Z26" s="213">
        <f t="shared" si="9"/>
        <v>0</v>
      </c>
      <c r="AA26" s="213">
        <f t="shared" si="9"/>
        <v>0</v>
      </c>
      <c r="AB26" s="213"/>
      <c r="AC26" s="213">
        <f t="shared" si="9"/>
        <v>10</v>
      </c>
      <c r="AD26" s="149"/>
      <c r="AE26" s="529">
        <f t="shared" si="1"/>
        <v>4</v>
      </c>
      <c r="AF26" s="529">
        <f t="shared" si="2"/>
        <v>4</v>
      </c>
      <c r="AG26" s="525"/>
      <c r="AH26" s="529">
        <f t="shared" si="3"/>
        <v>12</v>
      </c>
      <c r="AI26" s="530">
        <f t="shared" si="4"/>
        <v>12</v>
      </c>
      <c r="AJ26" s="209"/>
      <c r="AK26" s="406"/>
    </row>
    <row r="27" spans="1:37" s="2" customFormat="1" x14ac:dyDescent="0.2">
      <c r="A27" s="111"/>
      <c r="B27" s="111"/>
      <c r="C27" s="84"/>
      <c r="D27" s="84"/>
      <c r="E27" s="84"/>
      <c r="F27" s="84"/>
      <c r="G27" s="84"/>
      <c r="H27" s="140"/>
      <c r="I27" s="140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110"/>
      <c r="AE27" s="524"/>
      <c r="AF27" s="524"/>
      <c r="AG27" s="524"/>
      <c r="AH27" s="525"/>
      <c r="AI27" s="525"/>
      <c r="AJ27" s="208"/>
      <c r="AK27" s="15"/>
    </row>
    <row r="28" spans="1:37" s="2" customFormat="1" x14ac:dyDescent="0.2">
      <c r="A28" s="111"/>
      <c r="B28" s="111"/>
      <c r="C28" s="84"/>
      <c r="D28" s="84"/>
      <c r="E28" s="84"/>
      <c r="F28" s="84"/>
      <c r="G28" s="84"/>
      <c r="H28" s="140"/>
      <c r="I28" s="140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110"/>
      <c r="AE28" s="524"/>
      <c r="AF28" s="524"/>
      <c r="AG28" s="524"/>
      <c r="AH28" s="525"/>
      <c r="AI28" s="525"/>
      <c r="AJ28" s="208"/>
      <c r="AK28" s="15"/>
    </row>
    <row r="29" spans="1:37" s="482" customFormat="1" ht="16.5" x14ac:dyDescent="0.3">
      <c r="A29" s="475"/>
      <c r="B29" s="476" t="s">
        <v>474</v>
      </c>
      <c r="C29" s="477"/>
      <c r="D29" s="477"/>
      <c r="E29" s="477"/>
      <c r="F29" s="477"/>
      <c r="G29" s="477"/>
      <c r="H29" s="478"/>
      <c r="I29" s="478"/>
      <c r="J29" s="477"/>
      <c r="K29" s="477"/>
      <c r="L29" s="477"/>
      <c r="M29" s="477"/>
      <c r="N29" s="477"/>
      <c r="O29" s="477"/>
      <c r="P29" s="477"/>
      <c r="Q29" s="477"/>
      <c r="R29" s="477"/>
      <c r="S29" s="477"/>
      <c r="T29" s="477"/>
      <c r="U29" s="477"/>
      <c r="V29" s="477"/>
      <c r="W29" s="477"/>
      <c r="X29" s="477"/>
      <c r="Y29" s="477"/>
      <c r="Z29" s="477"/>
      <c r="AA29" s="477"/>
      <c r="AB29" s="477"/>
      <c r="AC29" s="477"/>
      <c r="AD29" s="479"/>
      <c r="AE29" s="531"/>
      <c r="AF29" s="531"/>
      <c r="AG29" s="531"/>
      <c r="AH29" s="532"/>
      <c r="AI29" s="532"/>
      <c r="AJ29" s="480"/>
      <c r="AK29" s="481"/>
    </row>
    <row r="30" spans="1:37" s="482" customFormat="1" ht="18" customHeight="1" x14ac:dyDescent="0.3">
      <c r="A30" s="475"/>
      <c r="B30" s="704" t="s">
        <v>482</v>
      </c>
      <c r="C30" s="704"/>
      <c r="D30" s="704"/>
      <c r="E30" s="704"/>
      <c r="F30" s="704"/>
      <c r="G30" s="704"/>
      <c r="H30" s="704"/>
      <c r="I30" s="704"/>
      <c r="J30" s="704"/>
      <c r="K30" s="704"/>
      <c r="L30" s="704"/>
      <c r="M30" s="704"/>
      <c r="N30" s="704"/>
      <c r="O30" s="704"/>
      <c r="P30" s="704"/>
      <c r="Q30" s="704"/>
      <c r="R30" s="704"/>
      <c r="S30" s="704"/>
      <c r="T30" s="704"/>
      <c r="U30" s="704"/>
      <c r="V30" s="704"/>
      <c r="W30" s="704"/>
      <c r="X30" s="704"/>
      <c r="Y30" s="704"/>
      <c r="Z30" s="477"/>
      <c r="AA30" s="477"/>
      <c r="AB30" s="477"/>
      <c r="AC30" s="477"/>
      <c r="AD30" s="479"/>
      <c r="AE30" s="531"/>
      <c r="AF30" s="531"/>
      <c r="AG30" s="531"/>
      <c r="AH30" s="532"/>
      <c r="AI30" s="532"/>
      <c r="AJ30" s="480"/>
      <c r="AK30" s="481"/>
    </row>
    <row r="31" spans="1:37" s="482" customFormat="1" ht="80.25" customHeight="1" x14ac:dyDescent="0.3">
      <c r="A31" s="475"/>
      <c r="B31" s="704" t="s">
        <v>472</v>
      </c>
      <c r="C31" s="704"/>
      <c r="D31" s="704"/>
      <c r="E31" s="704"/>
      <c r="F31" s="704"/>
      <c r="G31" s="704"/>
      <c r="H31" s="704"/>
      <c r="I31" s="704"/>
      <c r="J31" s="704"/>
      <c r="K31" s="704"/>
      <c r="L31" s="704"/>
      <c r="M31" s="704"/>
      <c r="N31" s="704"/>
      <c r="O31" s="704"/>
      <c r="P31" s="704"/>
      <c r="Q31" s="704"/>
      <c r="R31" s="704"/>
      <c r="S31" s="704"/>
      <c r="T31" s="704"/>
      <c r="U31" s="704"/>
      <c r="V31" s="704"/>
      <c r="W31" s="704"/>
      <c r="X31" s="704"/>
      <c r="Y31" s="704"/>
      <c r="Z31" s="477"/>
      <c r="AA31" s="477"/>
      <c r="AB31" s="477"/>
      <c r="AC31" s="477"/>
      <c r="AD31" s="479"/>
      <c r="AE31" s="531"/>
      <c r="AF31" s="531"/>
      <c r="AG31" s="531"/>
      <c r="AH31" s="532"/>
      <c r="AI31" s="532"/>
      <c r="AJ31" s="480"/>
      <c r="AK31" s="481"/>
    </row>
    <row r="32" spans="1:37" s="482" customFormat="1" ht="39" customHeight="1" x14ac:dyDescent="0.3">
      <c r="A32" s="475"/>
      <c r="B32" s="704" t="s">
        <v>442</v>
      </c>
      <c r="C32" s="704"/>
      <c r="D32" s="704"/>
      <c r="E32" s="704"/>
      <c r="F32" s="704"/>
      <c r="G32" s="704"/>
      <c r="H32" s="704"/>
      <c r="I32" s="704"/>
      <c r="J32" s="704"/>
      <c r="K32" s="704"/>
      <c r="L32" s="704"/>
      <c r="M32" s="704"/>
      <c r="N32" s="704"/>
      <c r="O32" s="704"/>
      <c r="P32" s="704"/>
      <c r="Q32" s="704"/>
      <c r="R32" s="704"/>
      <c r="S32" s="704"/>
      <c r="T32" s="704"/>
      <c r="U32" s="704"/>
      <c r="V32" s="704"/>
      <c r="W32" s="704"/>
      <c r="X32" s="704"/>
      <c r="Y32" s="704"/>
      <c r="Z32" s="477"/>
      <c r="AA32" s="477"/>
      <c r="AB32" s="477"/>
      <c r="AC32" s="477"/>
      <c r="AD32" s="479"/>
      <c r="AE32" s="531"/>
      <c r="AF32" s="531"/>
      <c r="AG32" s="531"/>
      <c r="AH32" s="532"/>
      <c r="AI32" s="532"/>
      <c r="AJ32" s="480"/>
      <c r="AK32" s="481"/>
    </row>
    <row r="33" spans="1:37" s="482" customFormat="1" ht="43.5" customHeight="1" x14ac:dyDescent="0.3">
      <c r="A33" s="475"/>
      <c r="B33" s="704" t="s">
        <v>483</v>
      </c>
      <c r="C33" s="704"/>
      <c r="D33" s="704"/>
      <c r="E33" s="704"/>
      <c r="F33" s="704"/>
      <c r="G33" s="704"/>
      <c r="H33" s="704"/>
      <c r="I33" s="704"/>
      <c r="J33" s="704"/>
      <c r="K33" s="704"/>
      <c r="L33" s="704"/>
      <c r="M33" s="704"/>
      <c r="N33" s="704"/>
      <c r="O33" s="704"/>
      <c r="P33" s="704"/>
      <c r="Q33" s="704"/>
      <c r="R33" s="704"/>
      <c r="S33" s="704"/>
      <c r="T33" s="704"/>
      <c r="U33" s="704"/>
      <c r="V33" s="704"/>
      <c r="W33" s="704"/>
      <c r="X33" s="704"/>
      <c r="Y33" s="704"/>
      <c r="Z33" s="477"/>
      <c r="AA33" s="477"/>
      <c r="AB33" s="477"/>
      <c r="AC33" s="477"/>
      <c r="AD33" s="479"/>
      <c r="AE33" s="531"/>
      <c r="AF33" s="531"/>
      <c r="AG33" s="531"/>
      <c r="AH33" s="532"/>
      <c r="AI33" s="532"/>
      <c r="AJ33" s="480"/>
      <c r="AK33" s="481"/>
    </row>
    <row r="34" spans="1:37" s="482" customFormat="1" ht="16.5" x14ac:dyDescent="0.3">
      <c r="A34" s="475"/>
      <c r="B34" s="483"/>
      <c r="C34" s="477"/>
      <c r="D34" s="477"/>
      <c r="E34" s="477"/>
      <c r="F34" s="477"/>
      <c r="G34" s="477"/>
      <c r="H34" s="478"/>
      <c r="I34" s="478"/>
      <c r="J34" s="477"/>
      <c r="K34" s="477"/>
      <c r="L34" s="477"/>
      <c r="M34" s="477"/>
      <c r="N34" s="477"/>
      <c r="O34" s="477"/>
      <c r="P34" s="477"/>
      <c r="Q34" s="477"/>
      <c r="R34" s="477"/>
      <c r="S34" s="477"/>
      <c r="T34" s="477"/>
      <c r="U34" s="477"/>
      <c r="V34" s="477"/>
      <c r="W34" s="477"/>
      <c r="X34" s="477"/>
      <c r="Y34" s="477"/>
      <c r="Z34" s="477"/>
      <c r="AA34" s="477"/>
      <c r="AB34" s="477"/>
      <c r="AC34" s="477"/>
      <c r="AD34" s="479"/>
      <c r="AE34" s="531"/>
      <c r="AF34" s="531"/>
      <c r="AG34" s="531"/>
      <c r="AH34" s="532"/>
      <c r="AI34" s="532"/>
      <c r="AJ34" s="480"/>
      <c r="AK34" s="481"/>
    </row>
    <row r="35" spans="1:37" ht="36" customHeight="1" x14ac:dyDescent="0.25">
      <c r="A35" s="470"/>
      <c r="B35" s="730" t="s">
        <v>441</v>
      </c>
      <c r="C35" s="730"/>
      <c r="D35" s="730"/>
      <c r="E35" s="730"/>
      <c r="F35" s="730"/>
      <c r="G35" s="730"/>
      <c r="H35" s="730"/>
      <c r="I35" s="730"/>
      <c r="J35" s="730"/>
      <c r="K35" s="730"/>
      <c r="L35" s="730"/>
      <c r="M35" s="730"/>
      <c r="N35" s="730"/>
      <c r="O35" s="730"/>
      <c r="P35" s="730"/>
      <c r="Q35" s="730"/>
      <c r="R35" s="730"/>
      <c r="S35" s="730"/>
      <c r="T35" s="730"/>
      <c r="U35" s="471"/>
      <c r="V35" s="471"/>
      <c r="W35" s="726"/>
      <c r="X35" s="726"/>
      <c r="Y35" s="471"/>
      <c r="Z35" s="471"/>
      <c r="AA35" s="471"/>
      <c r="AB35" s="471"/>
      <c r="AC35" s="471"/>
    </row>
    <row r="36" spans="1:37" ht="15.75" x14ac:dyDescent="0.25">
      <c r="A36" s="470"/>
      <c r="B36" s="470"/>
      <c r="C36" s="726"/>
      <c r="D36" s="726"/>
      <c r="E36" s="726"/>
      <c r="F36" s="726"/>
      <c r="G36" s="726"/>
      <c r="H36" s="726"/>
      <c r="I36" s="726"/>
      <c r="J36" s="726"/>
      <c r="K36" s="726"/>
      <c r="L36" s="726"/>
      <c r="M36" s="726"/>
      <c r="N36" s="726"/>
      <c r="O36" s="726"/>
      <c r="P36" s="726"/>
      <c r="Q36" s="726"/>
      <c r="R36" s="726"/>
      <c r="S36" s="726"/>
      <c r="T36" s="726"/>
      <c r="U36" s="726"/>
      <c r="V36" s="726"/>
      <c r="W36" s="726"/>
      <c r="X36" s="726"/>
      <c r="Y36" s="471"/>
      <c r="Z36" s="471"/>
      <c r="AA36" s="471"/>
      <c r="AB36" s="471"/>
      <c r="AC36" s="471"/>
    </row>
    <row r="37" spans="1:37" ht="15.75" x14ac:dyDescent="0.25">
      <c r="A37" s="470"/>
      <c r="B37" s="470"/>
      <c r="C37" s="726"/>
      <c r="D37" s="726"/>
      <c r="E37" s="726"/>
      <c r="F37" s="726"/>
      <c r="G37" s="726"/>
      <c r="H37" s="726"/>
      <c r="I37" s="726"/>
      <c r="J37" s="726"/>
      <c r="K37" s="726"/>
      <c r="L37" s="726"/>
      <c r="M37" s="726"/>
      <c r="N37" s="726"/>
      <c r="O37" s="726"/>
      <c r="P37" s="726"/>
      <c r="Q37" s="726"/>
      <c r="R37" s="726"/>
      <c r="S37" s="726"/>
      <c r="T37" s="726"/>
      <c r="U37" s="726"/>
      <c r="V37" s="726"/>
      <c r="W37" s="726"/>
      <c r="X37" s="726"/>
      <c r="Y37" s="471"/>
      <c r="Z37" s="471"/>
      <c r="AA37" s="471"/>
      <c r="AB37" s="471"/>
      <c r="AC37" s="471"/>
    </row>
    <row r="38" spans="1:37" ht="15.75" x14ac:dyDescent="0.25">
      <c r="A38" s="470"/>
      <c r="B38" s="470"/>
      <c r="C38" s="726"/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6"/>
      <c r="S38" s="726"/>
      <c r="T38" s="726"/>
      <c r="U38" s="726"/>
      <c r="V38" s="726"/>
      <c r="W38" s="726"/>
      <c r="X38" s="726"/>
      <c r="Y38" s="471"/>
      <c r="Z38" s="471"/>
      <c r="AA38" s="471"/>
      <c r="AB38" s="471"/>
      <c r="AC38" s="471"/>
    </row>
    <row r="39" spans="1:37" ht="15.75" x14ac:dyDescent="0.25">
      <c r="A39" s="470"/>
      <c r="B39" s="470"/>
      <c r="C39" s="726"/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6"/>
      <c r="S39" s="726"/>
      <c r="T39" s="726"/>
      <c r="U39" s="726"/>
      <c r="V39" s="726"/>
      <c r="W39" s="726"/>
      <c r="X39" s="726"/>
      <c r="Y39" s="471"/>
      <c r="Z39" s="471"/>
      <c r="AA39" s="471"/>
      <c r="AB39" s="471"/>
      <c r="AC39" s="471"/>
    </row>
    <row r="40" spans="1:37" ht="15.75" x14ac:dyDescent="0.25">
      <c r="A40" s="470"/>
      <c r="B40" s="470"/>
      <c r="C40" s="726"/>
      <c r="D40" s="726"/>
      <c r="E40" s="726"/>
      <c r="F40" s="726"/>
      <c r="G40" s="726"/>
      <c r="H40" s="726"/>
      <c r="I40" s="726"/>
      <c r="J40" s="726"/>
      <c r="K40" s="726"/>
      <c r="L40" s="726"/>
      <c r="M40" s="726"/>
      <c r="N40" s="726"/>
      <c r="O40" s="726"/>
      <c r="P40" s="726"/>
      <c r="Q40" s="726"/>
      <c r="R40" s="726"/>
      <c r="S40" s="726"/>
      <c r="T40" s="726"/>
      <c r="U40" s="726"/>
      <c r="V40" s="726"/>
      <c r="W40" s="726"/>
      <c r="X40" s="726"/>
      <c r="Y40" s="471"/>
      <c r="Z40" s="471"/>
      <c r="AA40" s="471"/>
      <c r="AB40" s="471"/>
      <c r="AC40" s="471"/>
    </row>
    <row r="41" spans="1:37" ht="15.75" x14ac:dyDescent="0.25">
      <c r="A41" s="470"/>
      <c r="B41" s="470"/>
      <c r="C41" s="726"/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6"/>
      <c r="S41" s="726"/>
      <c r="T41" s="726"/>
      <c r="U41" s="726"/>
      <c r="V41" s="726"/>
      <c r="W41" s="726"/>
      <c r="X41" s="726"/>
      <c r="Y41" s="471"/>
      <c r="Z41" s="471"/>
      <c r="AA41" s="471"/>
      <c r="AB41" s="471"/>
      <c r="AC41" s="471"/>
    </row>
    <row r="42" spans="1:37" ht="15.75" x14ac:dyDescent="0.25">
      <c r="A42" s="470"/>
      <c r="B42" s="470"/>
      <c r="C42" s="726"/>
      <c r="D42" s="726"/>
      <c r="E42" s="726"/>
      <c r="F42" s="726"/>
      <c r="G42" s="726"/>
      <c r="H42" s="726"/>
      <c r="I42" s="726"/>
      <c r="J42" s="726"/>
      <c r="K42" s="726"/>
      <c r="L42" s="726"/>
      <c r="M42" s="726"/>
      <c r="N42" s="726"/>
      <c r="O42" s="726"/>
      <c r="P42" s="726"/>
      <c r="Q42" s="726"/>
      <c r="R42" s="726"/>
      <c r="S42" s="726"/>
      <c r="T42" s="726"/>
      <c r="U42" s="726"/>
      <c r="V42" s="726"/>
      <c r="W42" s="726"/>
      <c r="X42" s="726"/>
      <c r="Y42" s="471"/>
      <c r="Z42" s="471"/>
      <c r="AA42" s="471"/>
      <c r="AB42" s="471"/>
      <c r="AC42" s="471"/>
    </row>
    <row r="43" spans="1:37" ht="15.75" x14ac:dyDescent="0.25">
      <c r="A43" s="470"/>
      <c r="B43" s="470"/>
      <c r="C43" s="726"/>
      <c r="D43" s="726"/>
      <c r="E43" s="726"/>
      <c r="F43" s="726"/>
      <c r="G43" s="726"/>
      <c r="H43" s="726"/>
      <c r="I43" s="726"/>
      <c r="J43" s="726"/>
      <c r="K43" s="726"/>
      <c r="L43" s="726"/>
      <c r="M43" s="726"/>
      <c r="N43" s="726"/>
      <c r="O43" s="726"/>
      <c r="P43" s="726"/>
      <c r="Q43" s="726"/>
      <c r="R43" s="726"/>
      <c r="S43" s="726"/>
      <c r="T43" s="726"/>
      <c r="U43" s="726"/>
      <c r="V43" s="726"/>
      <c r="W43" s="726"/>
      <c r="X43" s="726"/>
      <c r="Y43" s="471"/>
      <c r="Z43" s="471"/>
      <c r="AA43" s="471"/>
      <c r="AB43" s="471"/>
      <c r="AC43" s="471"/>
    </row>
    <row r="44" spans="1:37" x14ac:dyDescent="0.2">
      <c r="C44" s="725"/>
      <c r="D44" s="725"/>
      <c r="E44" s="725"/>
      <c r="F44" s="725"/>
      <c r="G44" s="725"/>
      <c r="H44" s="725"/>
      <c r="I44" s="725"/>
      <c r="J44" s="725"/>
      <c r="K44" s="725"/>
      <c r="L44" s="725"/>
      <c r="M44" s="725"/>
      <c r="N44" s="725"/>
      <c r="O44" s="725"/>
      <c r="P44" s="725"/>
      <c r="Q44" s="725"/>
      <c r="R44" s="725"/>
      <c r="S44" s="725"/>
      <c r="T44" s="725"/>
      <c r="U44" s="725"/>
      <c r="V44" s="725"/>
      <c r="W44" s="725"/>
      <c r="X44" s="725"/>
    </row>
    <row r="45" spans="1:37" x14ac:dyDescent="0.2">
      <c r="C45" s="725"/>
      <c r="D45" s="725"/>
      <c r="E45" s="725"/>
      <c r="F45" s="725"/>
      <c r="G45" s="725"/>
      <c r="H45" s="725"/>
      <c r="I45" s="725"/>
      <c r="J45" s="725"/>
      <c r="K45" s="725"/>
      <c r="L45" s="725"/>
      <c r="M45" s="725"/>
      <c r="N45" s="725"/>
      <c r="O45" s="725"/>
      <c r="P45" s="725"/>
      <c r="Q45" s="725"/>
      <c r="R45" s="725"/>
      <c r="S45" s="725"/>
      <c r="T45" s="725"/>
      <c r="U45" s="725"/>
      <c r="V45" s="725"/>
      <c r="W45" s="725"/>
      <c r="X45" s="725"/>
    </row>
    <row r="46" spans="1:37" x14ac:dyDescent="0.2">
      <c r="C46" s="725"/>
      <c r="D46" s="725"/>
      <c r="E46" s="725"/>
      <c r="F46" s="725"/>
      <c r="G46" s="725"/>
      <c r="H46" s="725"/>
      <c r="I46" s="725"/>
      <c r="J46" s="725"/>
      <c r="K46" s="725"/>
      <c r="L46" s="725"/>
      <c r="M46" s="725"/>
      <c r="N46" s="725"/>
      <c r="O46" s="725"/>
      <c r="P46" s="725"/>
      <c r="Q46" s="725"/>
      <c r="R46" s="725"/>
      <c r="S46" s="725"/>
      <c r="T46" s="725"/>
      <c r="U46" s="725"/>
      <c r="V46" s="725"/>
      <c r="W46" s="725"/>
      <c r="X46" s="725"/>
    </row>
    <row r="47" spans="1:37" x14ac:dyDescent="0.2">
      <c r="C47" s="725"/>
      <c r="D47" s="725"/>
      <c r="E47" s="725"/>
      <c r="F47" s="725"/>
      <c r="G47" s="725"/>
      <c r="H47" s="725"/>
      <c r="I47" s="725"/>
      <c r="J47" s="725"/>
      <c r="K47" s="725"/>
      <c r="L47" s="725"/>
      <c r="M47" s="725"/>
      <c r="N47" s="725"/>
      <c r="O47" s="725"/>
      <c r="P47" s="725"/>
      <c r="Q47" s="725"/>
      <c r="R47" s="725"/>
      <c r="S47" s="725"/>
      <c r="T47" s="725"/>
      <c r="U47" s="725"/>
      <c r="V47" s="725"/>
      <c r="W47" s="725"/>
      <c r="X47" s="725"/>
    </row>
    <row r="48" spans="1:37" x14ac:dyDescent="0.2">
      <c r="C48" s="725"/>
      <c r="D48" s="725"/>
      <c r="E48" s="725"/>
      <c r="F48" s="725"/>
      <c r="G48" s="725"/>
      <c r="H48" s="725"/>
      <c r="I48" s="725"/>
      <c r="J48" s="725"/>
      <c r="K48" s="725"/>
      <c r="L48" s="725"/>
      <c r="M48" s="725"/>
      <c r="N48" s="725"/>
      <c r="O48" s="725"/>
      <c r="P48" s="725"/>
      <c r="Q48" s="725"/>
      <c r="R48" s="725"/>
      <c r="S48" s="725"/>
      <c r="T48" s="725"/>
      <c r="U48" s="725"/>
      <c r="V48" s="725"/>
      <c r="W48" s="725"/>
      <c r="X48" s="725"/>
    </row>
    <row r="49" spans="3:24" x14ac:dyDescent="0.2">
      <c r="C49" s="725"/>
      <c r="D49" s="725"/>
      <c r="E49" s="725"/>
      <c r="F49" s="725"/>
      <c r="G49" s="725"/>
      <c r="H49" s="725"/>
      <c r="I49" s="725"/>
      <c r="J49" s="725"/>
      <c r="K49" s="725"/>
      <c r="L49" s="725"/>
      <c r="M49" s="725"/>
      <c r="N49" s="725"/>
      <c r="O49" s="725"/>
      <c r="P49" s="725"/>
      <c r="Q49" s="725"/>
      <c r="R49" s="725"/>
      <c r="S49" s="725"/>
      <c r="T49" s="725"/>
      <c r="U49" s="725"/>
      <c r="V49" s="725"/>
      <c r="W49" s="725"/>
      <c r="X49" s="725"/>
    </row>
    <row r="50" spans="3:24" x14ac:dyDescent="0.2">
      <c r="C50" s="725"/>
      <c r="D50" s="725"/>
      <c r="E50" s="725"/>
      <c r="F50" s="725"/>
      <c r="G50" s="725"/>
      <c r="H50" s="725"/>
      <c r="I50" s="725"/>
      <c r="J50" s="725"/>
      <c r="K50" s="725"/>
      <c r="L50" s="725"/>
      <c r="M50" s="725"/>
      <c r="N50" s="725"/>
      <c r="O50" s="725"/>
      <c r="P50" s="725"/>
      <c r="Q50" s="725"/>
      <c r="R50" s="725"/>
      <c r="S50" s="725"/>
      <c r="T50" s="725"/>
      <c r="U50" s="725"/>
      <c r="V50" s="725"/>
      <c r="W50" s="725"/>
      <c r="X50" s="725"/>
    </row>
    <row r="51" spans="3:24" x14ac:dyDescent="0.2">
      <c r="C51" s="725"/>
      <c r="D51" s="725"/>
      <c r="E51" s="725"/>
      <c r="F51" s="725"/>
      <c r="G51" s="725"/>
      <c r="H51" s="725"/>
      <c r="I51" s="725"/>
      <c r="J51" s="725"/>
      <c r="K51" s="725"/>
      <c r="L51" s="725"/>
      <c r="M51" s="725"/>
      <c r="N51" s="725"/>
      <c r="O51" s="725"/>
      <c r="P51" s="725"/>
      <c r="Q51" s="725"/>
      <c r="R51" s="725"/>
      <c r="S51" s="725"/>
      <c r="T51" s="725"/>
      <c r="U51" s="725"/>
      <c r="V51" s="725"/>
      <c r="W51" s="725"/>
      <c r="X51" s="725"/>
    </row>
    <row r="52" spans="3:24" x14ac:dyDescent="0.2">
      <c r="C52" s="725"/>
      <c r="D52" s="725"/>
      <c r="E52" s="725"/>
      <c r="F52" s="725"/>
      <c r="G52" s="725"/>
      <c r="H52" s="725"/>
      <c r="I52" s="725"/>
      <c r="J52" s="725"/>
      <c r="K52" s="725"/>
      <c r="L52" s="725"/>
      <c r="M52" s="725"/>
      <c r="N52" s="725"/>
      <c r="O52" s="725"/>
      <c r="P52" s="725"/>
      <c r="Q52" s="725"/>
      <c r="R52" s="725"/>
      <c r="S52" s="725"/>
      <c r="T52" s="725"/>
      <c r="U52" s="725"/>
      <c r="V52" s="725"/>
      <c r="W52" s="725"/>
      <c r="X52" s="725"/>
    </row>
    <row r="53" spans="3:24" x14ac:dyDescent="0.2">
      <c r="C53" s="725"/>
      <c r="D53" s="725"/>
      <c r="E53" s="725"/>
      <c r="F53" s="725"/>
      <c r="G53" s="725"/>
      <c r="H53" s="725"/>
      <c r="I53" s="725"/>
      <c r="J53" s="725"/>
      <c r="K53" s="725"/>
      <c r="L53" s="725"/>
      <c r="M53" s="725"/>
      <c r="N53" s="725"/>
      <c r="O53" s="725"/>
      <c r="P53" s="725"/>
      <c r="Q53" s="725"/>
      <c r="R53" s="725"/>
      <c r="S53" s="725"/>
      <c r="T53" s="725"/>
      <c r="U53" s="725"/>
      <c r="V53" s="725"/>
      <c r="W53" s="725"/>
      <c r="X53" s="725"/>
    </row>
    <row r="54" spans="3:24" x14ac:dyDescent="0.2">
      <c r="C54" s="725"/>
      <c r="D54" s="725"/>
      <c r="E54" s="725"/>
      <c r="F54" s="725"/>
      <c r="G54" s="725"/>
      <c r="H54" s="725"/>
      <c r="I54" s="725"/>
      <c r="J54" s="725"/>
      <c r="K54" s="725"/>
      <c r="L54" s="725"/>
      <c r="M54" s="725"/>
      <c r="N54" s="725"/>
      <c r="O54" s="725"/>
      <c r="P54" s="725"/>
      <c r="Q54" s="725"/>
      <c r="R54" s="725"/>
      <c r="S54" s="725"/>
      <c r="T54" s="725"/>
      <c r="U54" s="725"/>
      <c r="V54" s="725"/>
      <c r="W54" s="725"/>
      <c r="X54" s="725"/>
    </row>
    <row r="55" spans="3:24" x14ac:dyDescent="0.2">
      <c r="C55" s="725"/>
      <c r="D55" s="725"/>
      <c r="E55" s="725"/>
      <c r="F55" s="725"/>
      <c r="G55" s="725"/>
      <c r="H55" s="725"/>
      <c r="I55" s="725"/>
      <c r="J55" s="725"/>
      <c r="K55" s="725"/>
      <c r="L55" s="725"/>
      <c r="M55" s="725"/>
      <c r="N55" s="725"/>
      <c r="O55" s="725"/>
      <c r="P55" s="725"/>
      <c r="Q55" s="725"/>
      <c r="R55" s="725"/>
      <c r="S55" s="725"/>
      <c r="T55" s="725"/>
      <c r="U55" s="725"/>
      <c r="V55" s="725"/>
      <c r="W55" s="725"/>
      <c r="X55" s="725"/>
    </row>
    <row r="56" spans="3:24" x14ac:dyDescent="0.2">
      <c r="C56" s="725"/>
      <c r="D56" s="725"/>
      <c r="E56" s="725"/>
      <c r="F56" s="725"/>
      <c r="G56" s="725"/>
      <c r="H56" s="725"/>
      <c r="I56" s="725"/>
      <c r="J56" s="725"/>
      <c r="K56" s="725"/>
      <c r="L56" s="725"/>
      <c r="M56" s="725"/>
      <c r="N56" s="725"/>
      <c r="O56" s="725"/>
      <c r="P56" s="725"/>
      <c r="Q56" s="725"/>
      <c r="R56" s="725"/>
      <c r="S56" s="725"/>
      <c r="T56" s="725"/>
      <c r="U56" s="725"/>
      <c r="V56" s="725"/>
      <c r="W56" s="725"/>
      <c r="X56" s="725"/>
    </row>
    <row r="57" spans="3:24" x14ac:dyDescent="0.2">
      <c r="C57" s="725"/>
      <c r="D57" s="725"/>
      <c r="E57" s="725"/>
      <c r="F57" s="725"/>
      <c r="G57" s="725"/>
      <c r="H57" s="725"/>
      <c r="I57" s="725"/>
      <c r="J57" s="725"/>
      <c r="K57" s="725"/>
      <c r="L57" s="725"/>
      <c r="M57" s="725"/>
      <c r="N57" s="725"/>
      <c r="O57" s="725"/>
      <c r="P57" s="725"/>
      <c r="Q57" s="725"/>
      <c r="R57" s="725"/>
      <c r="S57" s="725"/>
      <c r="T57" s="725"/>
      <c r="U57" s="725"/>
      <c r="V57" s="725"/>
      <c r="W57" s="725"/>
      <c r="X57" s="725"/>
    </row>
    <row r="58" spans="3:24" x14ac:dyDescent="0.2">
      <c r="C58" s="725"/>
      <c r="D58" s="725"/>
      <c r="E58" s="725"/>
      <c r="F58" s="725"/>
      <c r="G58" s="725"/>
      <c r="H58" s="725"/>
      <c r="I58" s="725"/>
      <c r="J58" s="725"/>
      <c r="K58" s="725"/>
      <c r="L58" s="725"/>
      <c r="M58" s="725"/>
      <c r="N58" s="725"/>
      <c r="O58" s="725"/>
      <c r="P58" s="725"/>
      <c r="Q58" s="725"/>
      <c r="R58" s="725"/>
      <c r="S58" s="725"/>
      <c r="T58" s="725"/>
      <c r="U58" s="725"/>
      <c r="V58" s="725"/>
      <c r="W58" s="725"/>
      <c r="X58" s="725"/>
    </row>
    <row r="59" spans="3:24" x14ac:dyDescent="0.2">
      <c r="C59" s="725"/>
      <c r="D59" s="725"/>
      <c r="E59" s="725"/>
      <c r="F59" s="725"/>
      <c r="G59" s="725"/>
      <c r="H59" s="725"/>
      <c r="I59" s="725"/>
      <c r="J59" s="725"/>
      <c r="K59" s="725"/>
      <c r="L59" s="725"/>
      <c r="M59" s="725"/>
      <c r="N59" s="725"/>
      <c r="O59" s="725"/>
      <c r="P59" s="725"/>
      <c r="Q59" s="725"/>
      <c r="R59" s="725"/>
      <c r="S59" s="725"/>
      <c r="T59" s="725"/>
      <c r="U59" s="725"/>
      <c r="V59" s="725"/>
      <c r="W59" s="725"/>
      <c r="X59" s="725"/>
    </row>
    <row r="60" spans="3:24" x14ac:dyDescent="0.2">
      <c r="C60" s="725"/>
      <c r="D60" s="725"/>
      <c r="E60" s="725"/>
      <c r="F60" s="725"/>
      <c r="G60" s="725"/>
      <c r="H60" s="725"/>
      <c r="I60" s="725"/>
      <c r="J60" s="725"/>
      <c r="K60" s="725"/>
      <c r="L60" s="725"/>
      <c r="M60" s="725"/>
      <c r="N60" s="725"/>
      <c r="O60" s="725"/>
      <c r="P60" s="725"/>
      <c r="Q60" s="725"/>
      <c r="R60" s="725"/>
      <c r="S60" s="725"/>
      <c r="T60" s="725"/>
      <c r="U60" s="725"/>
      <c r="V60" s="725"/>
      <c r="W60" s="725"/>
      <c r="X60" s="725"/>
    </row>
  </sheetData>
  <mergeCells count="163">
    <mergeCell ref="A1:AC1"/>
    <mergeCell ref="B33:Y33"/>
    <mergeCell ref="Y4:Z6"/>
    <mergeCell ref="S4:T6"/>
    <mergeCell ref="R4:R6"/>
    <mergeCell ref="Q4:Q6"/>
    <mergeCell ref="B30:Y30"/>
    <mergeCell ref="B31:Y31"/>
    <mergeCell ref="E5:E6"/>
    <mergeCell ref="D5:D6"/>
    <mergeCell ref="C5:C6"/>
    <mergeCell ref="J5:K5"/>
    <mergeCell ref="L5:P5"/>
    <mergeCell ref="A2:AC2"/>
    <mergeCell ref="AC4:AC6"/>
    <mergeCell ref="U4:V6"/>
    <mergeCell ref="I4:P4"/>
    <mergeCell ref="I5:I6"/>
    <mergeCell ref="AA4:AB6"/>
    <mergeCell ref="H5:H6"/>
    <mergeCell ref="C4:H4"/>
    <mergeCell ref="G5:G6"/>
    <mergeCell ref="A4:A6"/>
    <mergeCell ref="AE4:AI5"/>
    <mergeCell ref="W4:X6"/>
    <mergeCell ref="W35:X35"/>
    <mergeCell ref="K36:N36"/>
    <mergeCell ref="O36:R36"/>
    <mergeCell ref="S36:V36"/>
    <mergeCell ref="W36:X36"/>
    <mergeCell ref="C36:J36"/>
    <mergeCell ref="AK4:AK6"/>
    <mergeCell ref="AH6:AI6"/>
    <mergeCell ref="B32:Y32"/>
    <mergeCell ref="B35:T35"/>
    <mergeCell ref="B4:B6"/>
    <mergeCell ref="F5:F6"/>
    <mergeCell ref="W37:X37"/>
    <mergeCell ref="K38:N38"/>
    <mergeCell ref="O38:R38"/>
    <mergeCell ref="S38:V38"/>
    <mergeCell ref="W38:X38"/>
    <mergeCell ref="C37:J37"/>
    <mergeCell ref="C38:J38"/>
    <mergeCell ref="K37:N37"/>
    <mergeCell ref="O37:R37"/>
    <mergeCell ref="S37:V37"/>
    <mergeCell ref="W39:X39"/>
    <mergeCell ref="K40:N40"/>
    <mergeCell ref="O40:R40"/>
    <mergeCell ref="S40:V40"/>
    <mergeCell ref="W40:X40"/>
    <mergeCell ref="C39:J39"/>
    <mergeCell ref="C40:J40"/>
    <mergeCell ref="K39:N39"/>
    <mergeCell ref="O39:R39"/>
    <mergeCell ref="S39:V39"/>
    <mergeCell ref="W41:X41"/>
    <mergeCell ref="K42:N42"/>
    <mergeCell ref="O42:R42"/>
    <mergeCell ref="S42:V42"/>
    <mergeCell ref="W42:X42"/>
    <mergeCell ref="C41:J41"/>
    <mergeCell ref="C42:J42"/>
    <mergeCell ref="K41:N41"/>
    <mergeCell ref="O41:R41"/>
    <mergeCell ref="S41:V41"/>
    <mergeCell ref="W43:X43"/>
    <mergeCell ref="K44:N44"/>
    <mergeCell ref="O44:R44"/>
    <mergeCell ref="S44:V44"/>
    <mergeCell ref="W44:X44"/>
    <mergeCell ref="C43:J43"/>
    <mergeCell ref="C44:J44"/>
    <mergeCell ref="K43:N43"/>
    <mergeCell ref="O43:R43"/>
    <mergeCell ref="S43:V43"/>
    <mergeCell ref="W45:X45"/>
    <mergeCell ref="K46:N46"/>
    <mergeCell ref="O46:R46"/>
    <mergeCell ref="S46:V46"/>
    <mergeCell ref="W46:X46"/>
    <mergeCell ref="C45:J45"/>
    <mergeCell ref="C46:J46"/>
    <mergeCell ref="K45:N45"/>
    <mergeCell ref="O45:R45"/>
    <mergeCell ref="S45:V45"/>
    <mergeCell ref="W47:X47"/>
    <mergeCell ref="K48:N48"/>
    <mergeCell ref="O48:R48"/>
    <mergeCell ref="S48:V48"/>
    <mergeCell ref="W48:X48"/>
    <mergeCell ref="C47:J47"/>
    <mergeCell ref="C48:J48"/>
    <mergeCell ref="K47:N47"/>
    <mergeCell ref="O47:R47"/>
    <mergeCell ref="S47:V47"/>
    <mergeCell ref="W49:X49"/>
    <mergeCell ref="K50:N50"/>
    <mergeCell ref="O50:R50"/>
    <mergeCell ref="S50:V50"/>
    <mergeCell ref="W50:X50"/>
    <mergeCell ref="C49:J49"/>
    <mergeCell ref="C50:J50"/>
    <mergeCell ref="K49:N49"/>
    <mergeCell ref="O49:R49"/>
    <mergeCell ref="S49:V49"/>
    <mergeCell ref="W51:X51"/>
    <mergeCell ref="K52:N52"/>
    <mergeCell ref="O52:R52"/>
    <mergeCell ref="S52:V52"/>
    <mergeCell ref="W52:X52"/>
    <mergeCell ref="C51:J51"/>
    <mergeCell ref="C52:J52"/>
    <mergeCell ref="K51:N51"/>
    <mergeCell ref="O51:R51"/>
    <mergeCell ref="S51:V51"/>
    <mergeCell ref="W53:X53"/>
    <mergeCell ref="K54:N54"/>
    <mergeCell ref="O54:R54"/>
    <mergeCell ref="S54:V54"/>
    <mergeCell ref="W54:X54"/>
    <mergeCell ref="C53:J53"/>
    <mergeCell ref="C54:J54"/>
    <mergeCell ref="K53:N53"/>
    <mergeCell ref="O53:R53"/>
    <mergeCell ref="S53:V53"/>
    <mergeCell ref="W55:X55"/>
    <mergeCell ref="C56:F56"/>
    <mergeCell ref="G56:J56"/>
    <mergeCell ref="K56:N56"/>
    <mergeCell ref="O56:R56"/>
    <mergeCell ref="S56:V56"/>
    <mergeCell ref="W56:X56"/>
    <mergeCell ref="C55:F55"/>
    <mergeCell ref="G55:J55"/>
    <mergeCell ref="K55:N55"/>
    <mergeCell ref="O55:R55"/>
    <mergeCell ref="S55:V55"/>
    <mergeCell ref="W57:X57"/>
    <mergeCell ref="C58:F58"/>
    <mergeCell ref="G58:J58"/>
    <mergeCell ref="K58:N58"/>
    <mergeCell ref="O58:R58"/>
    <mergeCell ref="S58:V58"/>
    <mergeCell ref="W58:X58"/>
    <mergeCell ref="C57:F57"/>
    <mergeCell ref="G57:J57"/>
    <mergeCell ref="K57:N57"/>
    <mergeCell ref="O57:R57"/>
    <mergeCell ref="S57:V57"/>
    <mergeCell ref="W59:X59"/>
    <mergeCell ref="C60:F60"/>
    <mergeCell ref="G60:J60"/>
    <mergeCell ref="K60:N60"/>
    <mergeCell ref="O60:R60"/>
    <mergeCell ref="S60:V60"/>
    <mergeCell ref="W60:X60"/>
    <mergeCell ref="C59:F59"/>
    <mergeCell ref="G59:J59"/>
    <mergeCell ref="K59:N59"/>
    <mergeCell ref="O59:R59"/>
    <mergeCell ref="S59:V59"/>
  </mergeCells>
  <pageMargins left="0.59055118110236227" right="0.19685039370078741" top="0.39370078740157483" bottom="0.39370078740157483" header="0" footer="0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57"/>
  <sheetViews>
    <sheetView zoomScale="75" zoomScaleNormal="75" zoomScaleSheetLayoutView="50" workbookViewId="0">
      <selection activeCell="BN9" sqref="BN9"/>
    </sheetView>
  </sheetViews>
  <sheetFormatPr defaultColWidth="9.140625" defaultRowHeight="12.75" x14ac:dyDescent="0.2"/>
  <cols>
    <col min="1" max="1" width="3.140625" style="7" bestFit="1" customWidth="1"/>
    <col min="2" max="2" width="26.28515625" style="7" customWidth="1"/>
    <col min="3" max="3" width="4.7109375" style="7" bestFit="1" customWidth="1"/>
    <col min="4" max="4" width="4.7109375" style="7" customWidth="1"/>
    <col min="5" max="5" width="4.140625" style="7" bestFit="1" customWidth="1"/>
    <col min="6" max="6" width="4.42578125" style="7" bestFit="1" customWidth="1"/>
    <col min="7" max="7" width="3" style="7" bestFit="1" customWidth="1"/>
    <col min="8" max="8" width="4.140625" style="7" bestFit="1" customWidth="1"/>
    <col min="9" max="10" width="4.42578125" style="7" bestFit="1" customWidth="1"/>
    <col min="11" max="11" width="4" style="7" bestFit="1" customWidth="1"/>
    <col min="12" max="12" width="3.28515625" style="7" bestFit="1" customWidth="1"/>
    <col min="13" max="13" width="4.7109375" style="7" bestFit="1" customWidth="1"/>
    <col min="14" max="15" width="4.28515625" style="7" bestFit="1" customWidth="1"/>
    <col min="16" max="16" width="3.85546875" style="7" bestFit="1" customWidth="1"/>
    <col min="17" max="17" width="3" style="7" bestFit="1" customWidth="1"/>
    <col min="18" max="18" width="4.42578125" style="7" bestFit="1" customWidth="1"/>
    <col min="19" max="19" width="3" style="7" bestFit="1" customWidth="1"/>
    <col min="20" max="20" width="3.28515625" style="7" bestFit="1" customWidth="1"/>
    <col min="21" max="21" width="3.7109375" style="7" bestFit="1" customWidth="1"/>
    <col min="22" max="22" width="3.7109375" style="7" customWidth="1"/>
    <col min="23" max="23" width="4.140625" style="7" bestFit="1" customWidth="1"/>
    <col min="24" max="24" width="4.42578125" style="7" bestFit="1" customWidth="1"/>
    <col min="25" max="25" width="3" style="7" bestFit="1" customWidth="1"/>
    <col min="26" max="26" width="4.140625" style="7" bestFit="1" customWidth="1"/>
    <col min="27" max="28" width="4.42578125" style="7" bestFit="1" customWidth="1"/>
    <col min="29" max="29" width="4" style="7" bestFit="1" customWidth="1"/>
    <col min="30" max="30" width="3.28515625" style="7" bestFit="1" customWidth="1"/>
    <col min="31" max="31" width="4.7109375" style="7" bestFit="1" customWidth="1"/>
    <col min="32" max="33" width="4.28515625" style="7" bestFit="1" customWidth="1"/>
    <col min="34" max="34" width="3.85546875" style="7" bestFit="1" customWidth="1"/>
    <col min="35" max="35" width="3" style="7" bestFit="1" customWidth="1"/>
    <col min="36" max="36" width="4.42578125" style="7" bestFit="1" customWidth="1"/>
    <col min="37" max="37" width="3" style="7" bestFit="1" customWidth="1"/>
    <col min="38" max="38" width="3.28515625" style="7" bestFit="1" customWidth="1"/>
    <col min="39" max="39" width="3.7109375" style="7" bestFit="1" customWidth="1"/>
    <col min="40" max="40" width="3.7109375" style="7" customWidth="1"/>
    <col min="41" max="41" width="4.140625" style="7" bestFit="1" customWidth="1"/>
    <col min="42" max="42" width="4.42578125" style="7" bestFit="1" customWidth="1"/>
    <col min="43" max="43" width="3" style="7" bestFit="1" customWidth="1"/>
    <col min="44" max="44" width="4.140625" style="7" bestFit="1" customWidth="1"/>
    <col min="45" max="46" width="4.42578125" style="7" bestFit="1" customWidth="1"/>
    <col min="47" max="47" width="4" style="7" bestFit="1" customWidth="1"/>
    <col min="48" max="48" width="3.28515625" style="7" bestFit="1" customWidth="1"/>
    <col min="49" max="49" width="4.7109375" style="7" bestFit="1" customWidth="1"/>
    <col min="50" max="51" width="4.28515625" style="7" bestFit="1" customWidth="1"/>
    <col min="52" max="52" width="3.85546875" style="7" bestFit="1" customWidth="1"/>
    <col min="53" max="53" width="3" style="7" bestFit="1" customWidth="1"/>
    <col min="54" max="54" width="4.42578125" style="7" bestFit="1" customWidth="1"/>
    <col min="55" max="55" width="3" style="7" bestFit="1" customWidth="1"/>
    <col min="56" max="56" width="3.28515625" style="7" bestFit="1" customWidth="1"/>
    <col min="57" max="57" width="3.7109375" style="7" bestFit="1" customWidth="1"/>
    <col min="58" max="58" width="3.7109375" style="7" customWidth="1"/>
    <col min="59" max="59" width="4.140625" style="7" bestFit="1" customWidth="1"/>
    <col min="60" max="60" width="4.42578125" style="7" bestFit="1" customWidth="1"/>
    <col min="61" max="61" width="3" style="7" bestFit="1" customWidth="1"/>
    <col min="62" max="62" width="4.140625" style="7" bestFit="1" customWidth="1"/>
    <col min="63" max="64" width="4.42578125" style="7" bestFit="1" customWidth="1"/>
    <col min="65" max="65" width="4" style="7" bestFit="1" customWidth="1"/>
    <col min="66" max="66" width="3.85546875" style="7" customWidth="1"/>
    <col min="67" max="67" width="4.7109375" style="7" bestFit="1" customWidth="1"/>
    <col min="68" max="69" width="4.28515625" style="7" bestFit="1" customWidth="1"/>
    <col min="70" max="70" width="3.85546875" style="7" bestFit="1" customWidth="1"/>
    <col min="71" max="71" width="3" style="7" bestFit="1" customWidth="1"/>
    <col min="72" max="72" width="4.42578125" style="7" bestFit="1" customWidth="1"/>
    <col min="73" max="73" width="3" style="7" bestFit="1" customWidth="1"/>
    <col min="74" max="74" width="3.28515625" style="7" bestFit="1" customWidth="1"/>
    <col min="75" max="75" width="9.140625" style="7"/>
    <col min="76" max="76" width="11.7109375" style="521" bestFit="1" customWidth="1"/>
    <col min="77" max="77" width="10.5703125" style="560" bestFit="1" customWidth="1"/>
    <col min="78" max="78" width="11.7109375" style="521" bestFit="1" customWidth="1"/>
    <col min="79" max="79" width="10.5703125" style="560" bestFit="1" customWidth="1"/>
    <col min="80" max="80" width="11.7109375" style="521" bestFit="1" customWidth="1"/>
    <col min="81" max="81" width="10.5703125" style="560" bestFit="1" customWidth="1"/>
    <col min="82" max="82" width="11.7109375" style="521" bestFit="1" customWidth="1"/>
    <col min="83" max="83" width="10.5703125" style="560" bestFit="1" customWidth="1"/>
    <col min="84" max="84" width="35.140625" style="521" bestFit="1" customWidth="1"/>
    <col min="85" max="85" width="18.42578125" style="560" bestFit="1" customWidth="1"/>
    <col min="86" max="86" width="15" style="575" customWidth="1"/>
    <col min="87" max="87" width="23.42578125" style="521" customWidth="1"/>
    <col min="88" max="88" width="26" style="521" bestFit="1" customWidth="1"/>
    <col min="89" max="105" width="9.140625" style="522"/>
    <col min="106" max="16384" width="9.140625" style="7"/>
  </cols>
  <sheetData>
    <row r="1" spans="1:105" s="2" customFormat="1" ht="21.75" customHeight="1" x14ac:dyDescent="0.2">
      <c r="A1" s="741" t="s">
        <v>484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  <c r="M1" s="741"/>
      <c r="N1" s="741"/>
      <c r="O1" s="741"/>
      <c r="P1" s="741"/>
      <c r="Q1" s="741"/>
      <c r="R1" s="741"/>
      <c r="S1" s="741"/>
      <c r="T1" s="741"/>
      <c r="U1" s="741"/>
      <c r="V1" s="741"/>
      <c r="W1" s="741"/>
      <c r="X1" s="741"/>
      <c r="Y1" s="741"/>
      <c r="Z1" s="741"/>
      <c r="AA1" s="741"/>
      <c r="AB1" s="741"/>
      <c r="AC1" s="741"/>
      <c r="AD1" s="741"/>
      <c r="AE1" s="741"/>
      <c r="AF1" s="741"/>
      <c r="AG1" s="741"/>
      <c r="AH1" s="741"/>
      <c r="AI1" s="741"/>
      <c r="AJ1" s="741"/>
      <c r="AK1" s="741"/>
      <c r="AL1" s="741"/>
      <c r="AM1" s="741"/>
      <c r="AN1" s="741"/>
      <c r="AO1" s="741"/>
      <c r="AP1" s="741"/>
      <c r="AQ1" s="741"/>
      <c r="AR1" s="741"/>
      <c r="AS1" s="741"/>
      <c r="AT1" s="741"/>
      <c r="AU1" s="741"/>
      <c r="AV1" s="741"/>
      <c r="AW1" s="741"/>
      <c r="AX1" s="741"/>
      <c r="AY1" s="741"/>
      <c r="AZ1" s="741"/>
      <c r="BA1" s="741"/>
      <c r="BB1" s="741"/>
      <c r="BC1" s="741"/>
      <c r="BD1" s="741"/>
      <c r="BE1" s="741"/>
      <c r="BF1" s="741"/>
      <c r="BG1" s="741"/>
      <c r="BH1" s="741"/>
      <c r="BI1" s="741"/>
      <c r="BJ1" s="741"/>
      <c r="BK1" s="741"/>
      <c r="BL1" s="741"/>
      <c r="BM1" s="741"/>
      <c r="BN1" s="741"/>
      <c r="BO1" s="741"/>
      <c r="BP1" s="741"/>
      <c r="BQ1" s="741"/>
      <c r="BR1" s="741"/>
      <c r="BS1" s="741"/>
      <c r="BT1" s="741"/>
      <c r="BU1" s="741"/>
      <c r="BV1" s="741"/>
      <c r="BX1" s="519"/>
      <c r="BY1" s="329"/>
      <c r="BZ1" s="519"/>
      <c r="CA1" s="329"/>
      <c r="CB1" s="519"/>
      <c r="CC1" s="329"/>
      <c r="CD1" s="519"/>
      <c r="CE1" s="329"/>
      <c r="CF1" s="519"/>
      <c r="CG1" s="329"/>
      <c r="CH1" s="573"/>
      <c r="CI1" s="519"/>
      <c r="CJ1" s="519"/>
      <c r="CK1" s="520"/>
      <c r="CL1" s="520"/>
      <c r="CM1" s="520"/>
      <c r="CN1" s="520"/>
      <c r="CO1" s="520"/>
      <c r="CP1" s="520"/>
      <c r="CQ1" s="520"/>
      <c r="CR1" s="520"/>
      <c r="CS1" s="520"/>
      <c r="CT1" s="520"/>
      <c r="CU1" s="520"/>
      <c r="CV1" s="520"/>
      <c r="CW1" s="520"/>
      <c r="CX1" s="520"/>
      <c r="CY1" s="520"/>
      <c r="CZ1" s="520"/>
      <c r="DA1" s="520"/>
    </row>
    <row r="4" spans="1:105" s="61" customFormat="1" ht="18.75" customHeight="1" x14ac:dyDescent="0.25">
      <c r="A4" s="692" t="s">
        <v>13</v>
      </c>
      <c r="B4" s="692" t="s">
        <v>562</v>
      </c>
      <c r="C4" s="743" t="s">
        <v>485</v>
      </c>
      <c r="D4" s="744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  <c r="Z4" s="744"/>
      <c r="AA4" s="744"/>
      <c r="AB4" s="744"/>
      <c r="AC4" s="744"/>
      <c r="AD4" s="744"/>
      <c r="AE4" s="744"/>
      <c r="AF4" s="744"/>
      <c r="AG4" s="744"/>
      <c r="AH4" s="744"/>
      <c r="AI4" s="744"/>
      <c r="AJ4" s="744"/>
      <c r="AK4" s="744"/>
      <c r="AL4" s="744"/>
      <c r="AM4" s="744"/>
      <c r="AN4" s="744"/>
      <c r="AO4" s="744"/>
      <c r="AP4" s="744"/>
      <c r="AQ4" s="744"/>
      <c r="AR4" s="744"/>
      <c r="AS4" s="744"/>
      <c r="AT4" s="744"/>
      <c r="AU4" s="744"/>
      <c r="AV4" s="744"/>
      <c r="AW4" s="744"/>
      <c r="AX4" s="744"/>
      <c r="AY4" s="744"/>
      <c r="AZ4" s="744"/>
      <c r="BA4" s="744"/>
      <c r="BB4" s="744"/>
      <c r="BC4" s="744"/>
      <c r="BD4" s="744"/>
      <c r="BE4" s="744"/>
      <c r="BF4" s="744"/>
      <c r="BG4" s="744"/>
      <c r="BH4" s="744"/>
      <c r="BI4" s="744"/>
      <c r="BJ4" s="744"/>
      <c r="BK4" s="744"/>
      <c r="BL4" s="744"/>
      <c r="BM4" s="744"/>
      <c r="BN4" s="744"/>
      <c r="BO4" s="744"/>
      <c r="BP4" s="744"/>
      <c r="BQ4" s="744"/>
      <c r="BR4" s="744"/>
      <c r="BS4" s="744"/>
      <c r="BT4" s="744"/>
      <c r="BU4" s="744"/>
      <c r="BV4" s="745"/>
      <c r="BX4" s="703" t="s">
        <v>27</v>
      </c>
      <c r="BY4" s="703"/>
      <c r="BZ4" s="703"/>
      <c r="CA4" s="703"/>
      <c r="CB4" s="703"/>
      <c r="CC4" s="703"/>
      <c r="CD4" s="703"/>
      <c r="CE4" s="703"/>
      <c r="CF4" s="569"/>
      <c r="CG4" s="560"/>
      <c r="CH4" s="572"/>
      <c r="CI4" s="521"/>
      <c r="CJ4" s="521"/>
      <c r="CK4" s="643"/>
      <c r="CL4" s="643"/>
      <c r="CM4" s="643"/>
      <c r="CN4" s="643"/>
      <c r="CO4" s="643"/>
      <c r="CP4" s="643"/>
      <c r="CQ4" s="643"/>
      <c r="CR4" s="643"/>
      <c r="CS4" s="643"/>
      <c r="CT4" s="643"/>
      <c r="CU4" s="643"/>
      <c r="CV4" s="643"/>
      <c r="CW4" s="643"/>
      <c r="CX4" s="643"/>
      <c r="CY4" s="643"/>
      <c r="CZ4" s="643"/>
      <c r="DA4" s="643"/>
    </row>
    <row r="5" spans="1:105" s="61" customFormat="1" ht="38.25" customHeight="1" x14ac:dyDescent="0.25">
      <c r="A5" s="692"/>
      <c r="B5" s="692"/>
      <c r="C5" s="742" t="s">
        <v>443</v>
      </c>
      <c r="D5" s="742"/>
      <c r="E5" s="742"/>
      <c r="F5" s="742"/>
      <c r="G5" s="742"/>
      <c r="H5" s="742"/>
      <c r="I5" s="742"/>
      <c r="J5" s="742"/>
      <c r="K5" s="742"/>
      <c r="L5" s="742"/>
      <c r="M5" s="742"/>
      <c r="N5" s="742"/>
      <c r="O5" s="742"/>
      <c r="P5" s="742"/>
      <c r="Q5" s="742"/>
      <c r="R5" s="742"/>
      <c r="S5" s="742"/>
      <c r="T5" s="742"/>
      <c r="U5" s="742" t="s">
        <v>444</v>
      </c>
      <c r="V5" s="742"/>
      <c r="W5" s="742"/>
      <c r="X5" s="742"/>
      <c r="Y5" s="742"/>
      <c r="Z5" s="742"/>
      <c r="AA5" s="742"/>
      <c r="AB5" s="742"/>
      <c r="AC5" s="742"/>
      <c r="AD5" s="742"/>
      <c r="AE5" s="742"/>
      <c r="AF5" s="742"/>
      <c r="AG5" s="742"/>
      <c r="AH5" s="742"/>
      <c r="AI5" s="742"/>
      <c r="AJ5" s="742"/>
      <c r="AK5" s="742"/>
      <c r="AL5" s="742"/>
      <c r="AM5" s="742" t="s">
        <v>445</v>
      </c>
      <c r="AN5" s="742"/>
      <c r="AO5" s="742"/>
      <c r="AP5" s="742"/>
      <c r="AQ5" s="742"/>
      <c r="AR5" s="742"/>
      <c r="AS5" s="742"/>
      <c r="AT5" s="742"/>
      <c r="AU5" s="742"/>
      <c r="AV5" s="742"/>
      <c r="AW5" s="742"/>
      <c r="AX5" s="742"/>
      <c r="AY5" s="742"/>
      <c r="AZ5" s="742"/>
      <c r="BA5" s="742"/>
      <c r="BB5" s="742"/>
      <c r="BC5" s="742"/>
      <c r="BD5" s="742"/>
      <c r="BE5" s="742" t="s">
        <v>548</v>
      </c>
      <c r="BF5" s="742"/>
      <c r="BG5" s="742"/>
      <c r="BH5" s="742"/>
      <c r="BI5" s="742"/>
      <c r="BJ5" s="742"/>
      <c r="BK5" s="742"/>
      <c r="BL5" s="742"/>
      <c r="BM5" s="742"/>
      <c r="BN5" s="742"/>
      <c r="BO5" s="742"/>
      <c r="BP5" s="742"/>
      <c r="BQ5" s="742"/>
      <c r="BR5" s="742"/>
      <c r="BS5" s="742"/>
      <c r="BT5" s="742"/>
      <c r="BU5" s="742"/>
      <c r="BV5" s="742"/>
      <c r="BX5" s="740" t="s">
        <v>495</v>
      </c>
      <c r="BY5" s="740"/>
      <c r="BZ5" s="703" t="s">
        <v>504</v>
      </c>
      <c r="CA5" s="703"/>
      <c r="CB5" s="703" t="s">
        <v>503</v>
      </c>
      <c r="CC5" s="703"/>
      <c r="CD5" s="740" t="s">
        <v>502</v>
      </c>
      <c r="CE5" s="740"/>
      <c r="CF5" s="568" t="s">
        <v>513</v>
      </c>
      <c r="CG5" s="561" t="s">
        <v>508</v>
      </c>
      <c r="CH5" s="561" t="s">
        <v>515</v>
      </c>
      <c r="CI5" s="740" t="s">
        <v>511</v>
      </c>
      <c r="CJ5" s="740"/>
      <c r="CK5" s="643"/>
      <c r="CL5" s="643"/>
      <c r="CM5" s="643"/>
      <c r="CN5" s="643"/>
      <c r="CO5" s="643"/>
      <c r="CP5" s="643"/>
      <c r="CQ5" s="643"/>
      <c r="CR5" s="643"/>
      <c r="CS5" s="643"/>
      <c r="CT5" s="643"/>
      <c r="CU5" s="643"/>
      <c r="CV5" s="643"/>
      <c r="CW5" s="643"/>
      <c r="CX5" s="643"/>
      <c r="CY5" s="643"/>
      <c r="CZ5" s="643"/>
      <c r="DA5" s="643"/>
    </row>
    <row r="6" spans="1:105" s="61" customFormat="1" ht="18.75" customHeight="1" x14ac:dyDescent="0.25">
      <c r="A6" s="692"/>
      <c r="B6" s="692"/>
      <c r="C6" s="510" t="s">
        <v>458</v>
      </c>
      <c r="D6" s="510" t="s">
        <v>558</v>
      </c>
      <c r="E6" s="510" t="s">
        <v>463</v>
      </c>
      <c r="F6" s="510" t="s">
        <v>464</v>
      </c>
      <c r="G6" s="510" t="s">
        <v>487</v>
      </c>
      <c r="H6" s="510" t="s">
        <v>465</v>
      </c>
      <c r="I6" s="510" t="s">
        <v>466</v>
      </c>
      <c r="J6" s="510" t="s">
        <v>488</v>
      </c>
      <c r="K6" s="510" t="s">
        <v>489</v>
      </c>
      <c r="L6" s="510" t="s">
        <v>467</v>
      </c>
      <c r="M6" s="510" t="s">
        <v>490</v>
      </c>
      <c r="N6" s="510" t="s">
        <v>486</v>
      </c>
      <c r="O6" s="510" t="s">
        <v>491</v>
      </c>
      <c r="P6" s="510" t="s">
        <v>492</v>
      </c>
      <c r="Q6" s="509" t="s">
        <v>459</v>
      </c>
      <c r="R6" s="509" t="s">
        <v>460</v>
      </c>
      <c r="S6" s="511" t="s">
        <v>461</v>
      </c>
      <c r="T6" s="511" t="s">
        <v>462</v>
      </c>
      <c r="U6" s="510" t="s">
        <v>458</v>
      </c>
      <c r="V6" s="510" t="s">
        <v>558</v>
      </c>
      <c r="W6" s="510" t="s">
        <v>463</v>
      </c>
      <c r="X6" s="510" t="s">
        <v>464</v>
      </c>
      <c r="Y6" s="510" t="s">
        <v>487</v>
      </c>
      <c r="Z6" s="510" t="s">
        <v>465</v>
      </c>
      <c r="AA6" s="510" t="s">
        <v>466</v>
      </c>
      <c r="AB6" s="510" t="s">
        <v>488</v>
      </c>
      <c r="AC6" s="510" t="s">
        <v>489</v>
      </c>
      <c r="AD6" s="510" t="s">
        <v>467</v>
      </c>
      <c r="AE6" s="510" t="s">
        <v>490</v>
      </c>
      <c r="AF6" s="510" t="s">
        <v>486</v>
      </c>
      <c r="AG6" s="510" t="s">
        <v>491</v>
      </c>
      <c r="AH6" s="510" t="s">
        <v>492</v>
      </c>
      <c r="AI6" s="509" t="s">
        <v>459</v>
      </c>
      <c r="AJ6" s="509" t="s">
        <v>460</v>
      </c>
      <c r="AK6" s="511" t="s">
        <v>461</v>
      </c>
      <c r="AL6" s="511" t="s">
        <v>462</v>
      </c>
      <c r="AM6" s="510" t="s">
        <v>458</v>
      </c>
      <c r="AN6" s="510" t="s">
        <v>558</v>
      </c>
      <c r="AO6" s="510" t="s">
        <v>463</v>
      </c>
      <c r="AP6" s="510" t="s">
        <v>464</v>
      </c>
      <c r="AQ6" s="510" t="s">
        <v>487</v>
      </c>
      <c r="AR6" s="510" t="s">
        <v>465</v>
      </c>
      <c r="AS6" s="510" t="s">
        <v>466</v>
      </c>
      <c r="AT6" s="510" t="s">
        <v>488</v>
      </c>
      <c r="AU6" s="510" t="s">
        <v>489</v>
      </c>
      <c r="AV6" s="510" t="s">
        <v>467</v>
      </c>
      <c r="AW6" s="510" t="s">
        <v>490</v>
      </c>
      <c r="AX6" s="510" t="s">
        <v>486</v>
      </c>
      <c r="AY6" s="510" t="s">
        <v>491</v>
      </c>
      <c r="AZ6" s="510" t="s">
        <v>492</v>
      </c>
      <c r="BA6" s="509" t="s">
        <v>459</v>
      </c>
      <c r="BB6" s="509" t="s">
        <v>460</v>
      </c>
      <c r="BC6" s="511" t="s">
        <v>461</v>
      </c>
      <c r="BD6" s="511" t="s">
        <v>462</v>
      </c>
      <c r="BE6" s="510" t="s">
        <v>458</v>
      </c>
      <c r="BF6" s="510" t="s">
        <v>558</v>
      </c>
      <c r="BG6" s="510" t="s">
        <v>463</v>
      </c>
      <c r="BH6" s="510" t="s">
        <v>464</v>
      </c>
      <c r="BI6" s="510" t="s">
        <v>487</v>
      </c>
      <c r="BJ6" s="510" t="s">
        <v>465</v>
      </c>
      <c r="BK6" s="510" t="s">
        <v>466</v>
      </c>
      <c r="BL6" s="510" t="s">
        <v>488</v>
      </c>
      <c r="BM6" s="510" t="s">
        <v>489</v>
      </c>
      <c r="BN6" s="510" t="s">
        <v>467</v>
      </c>
      <c r="BO6" s="510" t="s">
        <v>490</v>
      </c>
      <c r="BP6" s="510" t="s">
        <v>486</v>
      </c>
      <c r="BQ6" s="510" t="s">
        <v>491</v>
      </c>
      <c r="BR6" s="510" t="s">
        <v>492</v>
      </c>
      <c r="BS6" s="509" t="s">
        <v>459</v>
      </c>
      <c r="BT6" s="509" t="s">
        <v>460</v>
      </c>
      <c r="BU6" s="511" t="s">
        <v>461</v>
      </c>
      <c r="BV6" s="511" t="s">
        <v>462</v>
      </c>
      <c r="BX6" s="571" t="s">
        <v>496</v>
      </c>
      <c r="BY6" s="561" t="s">
        <v>497</v>
      </c>
      <c r="BZ6" s="571" t="s">
        <v>498</v>
      </c>
      <c r="CA6" s="561" t="s">
        <v>499</v>
      </c>
      <c r="CB6" s="571" t="s">
        <v>500</v>
      </c>
      <c r="CC6" s="561" t="s">
        <v>501</v>
      </c>
      <c r="CD6" s="571" t="s">
        <v>505</v>
      </c>
      <c r="CE6" s="561" t="s">
        <v>506</v>
      </c>
      <c r="CF6" s="568" t="s">
        <v>510</v>
      </c>
      <c r="CG6" s="561" t="s">
        <v>509</v>
      </c>
      <c r="CH6" s="561" t="s">
        <v>512</v>
      </c>
      <c r="CI6" s="571" t="s">
        <v>516</v>
      </c>
      <c r="CJ6" s="571" t="s">
        <v>514</v>
      </c>
      <c r="CK6" s="643"/>
      <c r="CL6" s="643"/>
      <c r="CM6" s="643"/>
      <c r="CN6" s="643"/>
      <c r="CO6" s="643"/>
      <c r="CP6" s="643"/>
      <c r="CQ6" s="643"/>
      <c r="CR6" s="643"/>
      <c r="CS6" s="643"/>
      <c r="CT6" s="643"/>
      <c r="CU6" s="643"/>
      <c r="CV6" s="643"/>
      <c r="CW6" s="643"/>
      <c r="CX6" s="643"/>
      <c r="CY6" s="643"/>
      <c r="CZ6" s="643"/>
      <c r="DA6" s="643"/>
    </row>
    <row r="7" spans="1:105" x14ac:dyDescent="0.2">
      <c r="A7" s="138">
        <v>1</v>
      </c>
      <c r="B7" s="138">
        <v>2</v>
      </c>
      <c r="C7" s="746">
        <v>3</v>
      </c>
      <c r="D7" s="746"/>
      <c r="E7" s="746"/>
      <c r="F7" s="746"/>
      <c r="G7" s="746"/>
      <c r="H7" s="746"/>
      <c r="I7" s="746"/>
      <c r="J7" s="746"/>
      <c r="K7" s="746"/>
      <c r="L7" s="746"/>
      <c r="M7" s="746"/>
      <c r="N7" s="746"/>
      <c r="O7" s="746"/>
      <c r="P7" s="746"/>
      <c r="Q7" s="746"/>
      <c r="R7" s="746"/>
      <c r="S7" s="746"/>
      <c r="T7" s="746"/>
      <c r="U7" s="746">
        <v>4</v>
      </c>
      <c r="V7" s="746"/>
      <c r="W7" s="746"/>
      <c r="X7" s="746"/>
      <c r="Y7" s="746"/>
      <c r="Z7" s="746"/>
      <c r="AA7" s="746"/>
      <c r="AB7" s="746"/>
      <c r="AC7" s="746"/>
      <c r="AD7" s="746"/>
      <c r="AE7" s="746"/>
      <c r="AF7" s="746"/>
      <c r="AG7" s="746"/>
      <c r="AH7" s="746"/>
      <c r="AI7" s="746"/>
      <c r="AJ7" s="746"/>
      <c r="AK7" s="746"/>
      <c r="AL7" s="746"/>
      <c r="AM7" s="746">
        <v>5</v>
      </c>
      <c r="AN7" s="746"/>
      <c r="AO7" s="746"/>
      <c r="AP7" s="746"/>
      <c r="AQ7" s="746"/>
      <c r="AR7" s="746"/>
      <c r="AS7" s="746"/>
      <c r="AT7" s="746"/>
      <c r="AU7" s="746"/>
      <c r="AV7" s="746"/>
      <c r="AW7" s="746"/>
      <c r="AX7" s="746"/>
      <c r="AY7" s="746"/>
      <c r="AZ7" s="746"/>
      <c r="BA7" s="746"/>
      <c r="BB7" s="746"/>
      <c r="BC7" s="746"/>
      <c r="BD7" s="746"/>
      <c r="BE7" s="746">
        <v>6</v>
      </c>
      <c r="BF7" s="746"/>
      <c r="BG7" s="746"/>
      <c r="BH7" s="746"/>
      <c r="BI7" s="746"/>
      <c r="BJ7" s="746"/>
      <c r="BK7" s="746"/>
      <c r="BL7" s="746"/>
      <c r="BM7" s="746"/>
      <c r="BN7" s="746"/>
      <c r="BO7" s="746"/>
      <c r="BP7" s="746"/>
      <c r="BQ7" s="746"/>
      <c r="BR7" s="746"/>
      <c r="BS7" s="746"/>
      <c r="BT7" s="746"/>
      <c r="BU7" s="746"/>
      <c r="BV7" s="746"/>
      <c r="BW7" s="564"/>
      <c r="BX7" s="563">
        <v>7</v>
      </c>
      <c r="BY7" s="565">
        <v>8</v>
      </c>
      <c r="BZ7" s="563">
        <v>9</v>
      </c>
      <c r="CA7" s="565">
        <v>10</v>
      </c>
      <c r="CB7" s="563">
        <v>11</v>
      </c>
      <c r="CC7" s="565">
        <v>12</v>
      </c>
      <c r="CD7" s="563">
        <v>13</v>
      </c>
      <c r="CE7" s="565">
        <v>14</v>
      </c>
      <c r="CF7" s="563"/>
      <c r="CG7" s="565">
        <v>15</v>
      </c>
      <c r="CH7" s="574">
        <v>16</v>
      </c>
      <c r="CI7" s="563">
        <v>17</v>
      </c>
      <c r="CJ7" s="563">
        <v>18</v>
      </c>
    </row>
    <row r="8" spans="1:105" x14ac:dyDescent="0.2">
      <c r="A8" s="82"/>
      <c r="B8" s="190" t="str">
        <f>'1'!B10</f>
        <v>Среднего общего образования</v>
      </c>
      <c r="C8" s="506"/>
      <c r="D8" s="507"/>
      <c r="E8" s="507"/>
      <c r="F8" s="507"/>
      <c r="G8" s="507"/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07"/>
      <c r="V8" s="507"/>
      <c r="W8" s="507"/>
      <c r="X8" s="507"/>
      <c r="Y8" s="507"/>
      <c r="Z8" s="507"/>
      <c r="AA8" s="507"/>
      <c r="AB8" s="507"/>
      <c r="AC8" s="507"/>
      <c r="AD8" s="507"/>
      <c r="AE8" s="507"/>
      <c r="AF8" s="507"/>
      <c r="AG8" s="507"/>
      <c r="AH8" s="507"/>
      <c r="AI8" s="507"/>
      <c r="AJ8" s="507"/>
      <c r="AK8" s="507"/>
      <c r="AL8" s="507"/>
      <c r="AM8" s="507"/>
      <c r="AN8" s="507"/>
      <c r="AO8" s="507"/>
      <c r="AP8" s="507"/>
      <c r="AQ8" s="507"/>
      <c r="AR8" s="507"/>
      <c r="AS8" s="507"/>
      <c r="AT8" s="507"/>
      <c r="AU8" s="507"/>
      <c r="AV8" s="507"/>
      <c r="AW8" s="507"/>
      <c r="AX8" s="507"/>
      <c r="AY8" s="507"/>
      <c r="AZ8" s="507"/>
      <c r="BA8" s="507"/>
      <c r="BB8" s="507"/>
      <c r="BC8" s="507"/>
      <c r="BD8" s="507"/>
      <c r="BE8" s="507"/>
      <c r="BF8" s="507"/>
      <c r="BG8" s="507"/>
      <c r="BH8" s="507"/>
      <c r="BI8" s="507"/>
      <c r="BJ8" s="507"/>
      <c r="BK8" s="507"/>
      <c r="BL8" s="507"/>
      <c r="BM8" s="507"/>
      <c r="BN8" s="507"/>
      <c r="BO8" s="507"/>
      <c r="BP8" s="507"/>
      <c r="BQ8" s="507"/>
      <c r="BR8" s="507"/>
      <c r="BS8" s="507"/>
      <c r="BT8" s="507"/>
      <c r="BU8" s="507"/>
      <c r="BV8" s="508"/>
      <c r="CF8" s="566"/>
    </row>
    <row r="9" spans="1:105" ht="76.5" x14ac:dyDescent="0.2">
      <c r="A9" s="82"/>
      <c r="B9" s="190" t="str">
        <f>'1'!B11</f>
        <v>Муниципальное бюджетное общеобразовательное учреждение средняя общеобразовательная школасельского поселения "Поселок Тумнин"</v>
      </c>
      <c r="C9" s="415">
        <v>1</v>
      </c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  <c r="AH9" s="415"/>
      <c r="AI9" s="415"/>
      <c r="AJ9" s="415"/>
      <c r="AK9" s="415"/>
      <c r="AL9" s="415"/>
      <c r="AM9" s="415"/>
      <c r="AN9" s="415"/>
      <c r="AO9" s="415"/>
      <c r="AP9" s="415"/>
      <c r="AQ9" s="415"/>
      <c r="AR9" s="415"/>
      <c r="AS9" s="415"/>
      <c r="AT9" s="415"/>
      <c r="AU9" s="415"/>
      <c r="AV9" s="415"/>
      <c r="AW9" s="415"/>
      <c r="AX9" s="415"/>
      <c r="AY9" s="415"/>
      <c r="AZ9" s="415"/>
      <c r="BA9" s="415"/>
      <c r="BB9" s="415"/>
      <c r="BC9" s="415"/>
      <c r="BD9" s="415"/>
      <c r="BE9" s="415">
        <v>2</v>
      </c>
      <c r="BF9" s="415">
        <v>1</v>
      </c>
      <c r="BG9" s="415">
        <v>1</v>
      </c>
      <c r="BH9" s="415">
        <v>1</v>
      </c>
      <c r="BI9" s="415">
        <v>1</v>
      </c>
      <c r="BJ9" s="415">
        <v>1</v>
      </c>
      <c r="BK9" s="415">
        <v>1</v>
      </c>
      <c r="BL9" s="415">
        <v>0</v>
      </c>
      <c r="BM9" s="415">
        <v>0</v>
      </c>
      <c r="BN9" s="415">
        <v>1</v>
      </c>
      <c r="BO9" s="415">
        <v>0</v>
      </c>
      <c r="BP9" s="415">
        <v>0</v>
      </c>
      <c r="BQ9" s="415">
        <v>0</v>
      </c>
      <c r="BR9" s="415">
        <v>0</v>
      </c>
      <c r="BS9" s="415">
        <v>0</v>
      </c>
      <c r="BT9" s="415">
        <v>0</v>
      </c>
      <c r="BU9" s="415">
        <v>0</v>
      </c>
      <c r="BV9" s="415">
        <v>0</v>
      </c>
      <c r="BX9" s="521">
        <f>C9+D9+E9+F9+G9+H9+I9+J9+K9+L9+M9+N9+O9+P9+Q9+R9+S9+T9</f>
        <v>1</v>
      </c>
      <c r="BY9" s="562">
        <f>'3'!S9</f>
        <v>1</v>
      </c>
      <c r="BZ9" s="521">
        <f>U9+V9+W9+X9+Y9+Z9+AA9+AB9+AC9+AD9+AE9+AF9+AG9+AH9+AI9+AJ9+AK9+AL9</f>
        <v>0</v>
      </c>
      <c r="CA9" s="562">
        <f>'3'!U9</f>
        <v>0</v>
      </c>
      <c r="CB9" s="521">
        <f>AM9+AN9+AO9+AP9+AQ9+AR9+AS9+AT9+AU9+AV9+AW9+AX9+AY9+AZ9+BA9+BB9+BC9+BD9</f>
        <v>0</v>
      </c>
      <c r="CC9" s="562">
        <f>'3'!W9</f>
        <v>0</v>
      </c>
      <c r="CD9" s="521">
        <f>BE9+BF9+BG9+BH9+BI9+BJ9+BK9+BL9+BM9+BN9+BO9+BP9+BQ9+BR9+BS9+BT9+BU9+BV9</f>
        <v>9</v>
      </c>
      <c r="CE9" s="562">
        <f>'3'!Y9</f>
        <v>9</v>
      </c>
      <c r="CF9" s="567">
        <f>BX9+BZ9+CB9+CD9</f>
        <v>10</v>
      </c>
      <c r="CG9" s="562">
        <f>'2'!C9</f>
        <v>9</v>
      </c>
      <c r="CH9" s="576">
        <f>'2'!D9</f>
        <v>1</v>
      </c>
      <c r="CI9" s="521">
        <f>C9+D9+E9+F9+G9+H9+I9+J9+K9+L9+M9+N9+O9+P9+U9+V9+W9+X9+Y9+Z9+AA9+AB9+AC9+AD9+AE9+AF9+AG9+AH9+AM9+AN9+AO9+AP9+AQ9+AR9+AS9+AT9+AU9+AV9+AW9+AX9+AY9+AZ9+BE9+BF9+BG9+BH9+BI9+BJ9+BK9+BL9+BM9+BN9+BO9+BP9+BQ9+BR9</f>
        <v>10</v>
      </c>
      <c r="CJ9" s="521">
        <f>Q9+R9+S9+T9+AI9+AJ9+AK9+AL9+BA9+BB9+BC9+BD9+BS9+BT9+BU9+BV9</f>
        <v>0</v>
      </c>
    </row>
    <row r="10" spans="1:105" x14ac:dyDescent="0.2">
      <c r="A10" s="82"/>
      <c r="B10" s="190">
        <f>'1'!B12</f>
        <v>0</v>
      </c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5"/>
      <c r="Y10" s="415"/>
      <c r="Z10" s="415"/>
      <c r="AA10" s="415"/>
      <c r="AB10" s="415"/>
      <c r="AC10" s="415"/>
      <c r="AD10" s="415"/>
      <c r="AE10" s="415"/>
      <c r="AF10" s="415"/>
      <c r="AG10" s="415"/>
      <c r="AH10" s="415"/>
      <c r="AI10" s="415"/>
      <c r="AJ10" s="415"/>
      <c r="AK10" s="415"/>
      <c r="AL10" s="415"/>
      <c r="AM10" s="415"/>
      <c r="AN10" s="415"/>
      <c r="AO10" s="415"/>
      <c r="AP10" s="415"/>
      <c r="AQ10" s="415"/>
      <c r="AR10" s="415"/>
      <c r="AS10" s="415"/>
      <c r="AT10" s="415"/>
      <c r="AU10" s="415"/>
      <c r="AV10" s="415"/>
      <c r="AW10" s="415"/>
      <c r="AX10" s="415"/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415"/>
      <c r="BJ10" s="415"/>
      <c r="BK10" s="415"/>
      <c r="BL10" s="415"/>
      <c r="BM10" s="415"/>
      <c r="BN10" s="415"/>
      <c r="BO10" s="415"/>
      <c r="BP10" s="415"/>
      <c r="BQ10" s="415"/>
      <c r="BR10" s="415"/>
      <c r="BS10" s="415"/>
      <c r="BT10" s="415"/>
      <c r="BU10" s="415"/>
      <c r="BV10" s="415"/>
      <c r="BX10" s="521">
        <f t="shared" ref="BX10:BX25" si="0">C10+D10+E10+F10+G10+H10+I10+J10+K10+L10+M10+N10+O10+P10+Q10+R10+S10+T10</f>
        <v>0</v>
      </c>
      <c r="BY10" s="562">
        <f>'3'!S10</f>
        <v>0</v>
      </c>
      <c r="BZ10" s="521">
        <f t="shared" ref="BZ10:BZ26" si="1">U10+V10+W10+X10+Y10+Z10+AA10+AB10+AC10+AD10+AE10+AF10+AG10+AH10+AI10+AJ10+AK10+AL10</f>
        <v>0</v>
      </c>
      <c r="CA10" s="562">
        <f>'3'!U10</f>
        <v>0</v>
      </c>
      <c r="CB10" s="521">
        <f t="shared" ref="CB10:CB26" si="2">AM10+AN10+AO10+AP10+AQ10+AR10+AS10+AT10+AU10+AV10+AW10+AX10+AY10+AZ10+BA10+BB10+BC10+BD10</f>
        <v>0</v>
      </c>
      <c r="CC10" s="562">
        <f>'3'!W10</f>
        <v>0</v>
      </c>
      <c r="CD10" s="521">
        <f t="shared" ref="CD10:CD26" si="3">BE10+BF10+BG10+BH10+BI10+BJ10+BK10+BL10+BM10+BN10+BO10+BP10+BQ10+BR10+BS10+BT10+BU10+BV10</f>
        <v>0</v>
      </c>
      <c r="CE10" s="562">
        <f>'3'!Y10</f>
        <v>0</v>
      </c>
      <c r="CF10" s="567">
        <f t="shared" ref="CF10:CF26" si="4">BX10+BZ10+CB10+CD10</f>
        <v>0</v>
      </c>
      <c r="CG10" s="562">
        <f>'2'!C10</f>
        <v>0</v>
      </c>
      <c r="CH10" s="576">
        <f>'2'!D10</f>
        <v>0</v>
      </c>
      <c r="CI10" s="521">
        <f t="shared" ref="CI10:CI25" si="5">C10+D10+E10+F10+G10+H10+I10+J10+K10+L10+M10+N10+O10+P10+U10+V10+W10+X10+Y10+Z10+AA10+AB10+AC10+AD10+AE10+AF10+AG10+AH10+AM10+AN10+AO10+AP10+AQ10+AR10+AS10+AT10+AU10+AV10+AW10+AX10+AY10+AZ10+BE10+BF10+BG10+BH10+BI10+BJ10+BK10+BL10+BM10+BN10+BO10+BP10+BQ10+BR10</f>
        <v>0</v>
      </c>
      <c r="CJ10" s="521">
        <f t="shared" ref="CJ10:CJ25" si="6">Q10+R10+S10+T10+AI10+AJ10+AK10+AL10+BA10+BB10+BC10+BD10+BS10+BT10+BU10+BV10</f>
        <v>0</v>
      </c>
    </row>
    <row r="11" spans="1:105" x14ac:dyDescent="0.2">
      <c r="A11" s="82"/>
      <c r="B11" s="190">
        <f>'1'!B13</f>
        <v>0</v>
      </c>
      <c r="C11" s="415"/>
      <c r="D11" s="415"/>
      <c r="E11" s="415"/>
      <c r="F11" s="415"/>
      <c r="G11" s="415"/>
      <c r="H11" s="415"/>
      <c r="I11" s="415"/>
      <c r="J11" s="415"/>
      <c r="K11" s="415"/>
      <c r="L11" s="415"/>
      <c r="M11" s="505"/>
      <c r="N11" s="505"/>
      <c r="O11" s="505"/>
      <c r="P11" s="50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5"/>
      <c r="AC11" s="415"/>
      <c r="AD11" s="415"/>
      <c r="AE11" s="415"/>
      <c r="AF11" s="415"/>
      <c r="AG11" s="415"/>
      <c r="AH11" s="415"/>
      <c r="AI11" s="415"/>
      <c r="AJ11" s="415"/>
      <c r="AK11" s="415"/>
      <c r="AL11" s="415"/>
      <c r="AM11" s="415"/>
      <c r="AN11" s="415"/>
      <c r="AO11" s="415"/>
      <c r="AP11" s="415"/>
      <c r="AQ11" s="415"/>
      <c r="AR11" s="415"/>
      <c r="AS11" s="415"/>
      <c r="AT11" s="415"/>
      <c r="AU11" s="415"/>
      <c r="AV11" s="415"/>
      <c r="AW11" s="415"/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415"/>
      <c r="BJ11" s="415"/>
      <c r="BK11" s="415"/>
      <c r="BL11" s="415"/>
      <c r="BM11" s="415"/>
      <c r="BN11" s="415"/>
      <c r="BO11" s="415"/>
      <c r="BP11" s="415"/>
      <c r="BQ11" s="415"/>
      <c r="BR11" s="415"/>
      <c r="BS11" s="415"/>
      <c r="BT11" s="415"/>
      <c r="BU11" s="415"/>
      <c r="BV11" s="415"/>
      <c r="BX11" s="521">
        <f t="shared" si="0"/>
        <v>0</v>
      </c>
      <c r="BY11" s="562">
        <f>'3'!S11</f>
        <v>0</v>
      </c>
      <c r="BZ11" s="521">
        <f t="shared" si="1"/>
        <v>0</v>
      </c>
      <c r="CA11" s="562">
        <f>'3'!U11</f>
        <v>0</v>
      </c>
      <c r="CB11" s="521">
        <f t="shared" si="2"/>
        <v>0</v>
      </c>
      <c r="CC11" s="562">
        <f>'3'!W11</f>
        <v>0</v>
      </c>
      <c r="CD11" s="521">
        <f t="shared" si="3"/>
        <v>0</v>
      </c>
      <c r="CE11" s="562">
        <f>'3'!Y11</f>
        <v>0</v>
      </c>
      <c r="CF11" s="567">
        <f t="shared" si="4"/>
        <v>0</v>
      </c>
      <c r="CG11" s="562">
        <f>'2'!C11</f>
        <v>0</v>
      </c>
      <c r="CH11" s="576">
        <f>'2'!D11</f>
        <v>0</v>
      </c>
      <c r="CI11" s="521">
        <f t="shared" si="5"/>
        <v>0</v>
      </c>
      <c r="CJ11" s="521">
        <f t="shared" si="6"/>
        <v>0</v>
      </c>
    </row>
    <row r="12" spans="1:105" x14ac:dyDescent="0.2">
      <c r="A12" s="49"/>
      <c r="B12" s="190" t="str">
        <f>'1'!B14</f>
        <v>Основного общего образования</v>
      </c>
      <c r="C12" s="506"/>
      <c r="D12" s="507"/>
      <c r="E12" s="507"/>
      <c r="F12" s="507"/>
      <c r="G12" s="507"/>
      <c r="H12" s="507"/>
      <c r="I12" s="507"/>
      <c r="J12" s="507"/>
      <c r="K12" s="507"/>
      <c r="L12" s="507"/>
      <c r="M12" s="507"/>
      <c r="N12" s="507"/>
      <c r="O12" s="507"/>
      <c r="P12" s="507"/>
      <c r="Q12" s="507"/>
      <c r="R12" s="507"/>
      <c r="S12" s="507"/>
      <c r="T12" s="507"/>
      <c r="U12" s="507"/>
      <c r="V12" s="507"/>
      <c r="W12" s="507"/>
      <c r="X12" s="507"/>
      <c r="Y12" s="507"/>
      <c r="Z12" s="507"/>
      <c r="AA12" s="507"/>
      <c r="AB12" s="507"/>
      <c r="AC12" s="507"/>
      <c r="AD12" s="507"/>
      <c r="AE12" s="507"/>
      <c r="AF12" s="507"/>
      <c r="AG12" s="507"/>
      <c r="AH12" s="507"/>
      <c r="AI12" s="507"/>
      <c r="AJ12" s="507"/>
      <c r="AK12" s="507"/>
      <c r="AL12" s="507"/>
      <c r="AM12" s="507"/>
      <c r="AN12" s="507"/>
      <c r="AO12" s="507"/>
      <c r="AP12" s="507"/>
      <c r="AQ12" s="507"/>
      <c r="AR12" s="507"/>
      <c r="AS12" s="507"/>
      <c r="AT12" s="507"/>
      <c r="AU12" s="507"/>
      <c r="AV12" s="507"/>
      <c r="AW12" s="507"/>
      <c r="AX12" s="507"/>
      <c r="AY12" s="507"/>
      <c r="AZ12" s="507"/>
      <c r="BA12" s="507"/>
      <c r="BB12" s="507"/>
      <c r="BC12" s="507"/>
      <c r="BD12" s="507"/>
      <c r="BE12" s="507"/>
      <c r="BF12" s="507"/>
      <c r="BG12" s="507"/>
      <c r="BH12" s="507"/>
      <c r="BI12" s="507"/>
      <c r="BJ12" s="507"/>
      <c r="BK12" s="507"/>
      <c r="BL12" s="507"/>
      <c r="BM12" s="507"/>
      <c r="BN12" s="507"/>
      <c r="BO12" s="507"/>
      <c r="BP12" s="507"/>
      <c r="BQ12" s="507"/>
      <c r="BR12" s="507"/>
      <c r="BS12" s="507"/>
      <c r="BT12" s="507"/>
      <c r="BU12" s="507"/>
      <c r="BV12" s="508"/>
      <c r="BY12" s="562"/>
      <c r="CA12" s="562"/>
      <c r="CC12" s="562"/>
      <c r="CE12" s="562"/>
      <c r="CF12" s="567"/>
      <c r="CG12" s="562"/>
      <c r="CH12" s="576"/>
    </row>
    <row r="13" spans="1:105" x14ac:dyDescent="0.2">
      <c r="A13" s="49"/>
      <c r="B13" s="190">
        <f>'1'!B15</f>
        <v>0</v>
      </c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61"/>
      <c r="N13" s="415"/>
      <c r="O13" s="461"/>
      <c r="P13" s="461"/>
      <c r="Q13" s="415"/>
      <c r="R13" s="415"/>
      <c r="S13" s="415"/>
      <c r="T13" s="415"/>
      <c r="U13" s="415"/>
      <c r="V13" s="415"/>
      <c r="W13" s="415"/>
      <c r="X13" s="415"/>
      <c r="Y13" s="415"/>
      <c r="Z13" s="415"/>
      <c r="AA13" s="415"/>
      <c r="AB13" s="415"/>
      <c r="AC13" s="415"/>
      <c r="AD13" s="415"/>
      <c r="AE13" s="415"/>
      <c r="AF13" s="415"/>
      <c r="AG13" s="415"/>
      <c r="AH13" s="415"/>
      <c r="AI13" s="415"/>
      <c r="AJ13" s="415"/>
      <c r="AK13" s="415"/>
      <c r="AL13" s="415"/>
      <c r="AM13" s="415"/>
      <c r="AN13" s="415"/>
      <c r="AO13" s="415"/>
      <c r="AP13" s="415"/>
      <c r="AQ13" s="415"/>
      <c r="AR13" s="415"/>
      <c r="AS13" s="415"/>
      <c r="AT13" s="415"/>
      <c r="AU13" s="415"/>
      <c r="AV13" s="415"/>
      <c r="AW13" s="415"/>
      <c r="AX13" s="415"/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415"/>
      <c r="BJ13" s="415"/>
      <c r="BK13" s="415"/>
      <c r="BL13" s="415"/>
      <c r="BM13" s="415"/>
      <c r="BN13" s="415"/>
      <c r="BO13" s="415"/>
      <c r="BP13" s="415"/>
      <c r="BQ13" s="415"/>
      <c r="BR13" s="415"/>
      <c r="BS13" s="415"/>
      <c r="BT13" s="415"/>
      <c r="BU13" s="415"/>
      <c r="BV13" s="415"/>
      <c r="BX13" s="521">
        <f t="shared" si="0"/>
        <v>0</v>
      </c>
      <c r="BY13" s="562">
        <f>'3'!S13</f>
        <v>0</v>
      </c>
      <c r="BZ13" s="521">
        <f t="shared" si="1"/>
        <v>0</v>
      </c>
      <c r="CA13" s="562">
        <f>'3'!U13</f>
        <v>0</v>
      </c>
      <c r="CB13" s="521">
        <f t="shared" si="2"/>
        <v>0</v>
      </c>
      <c r="CC13" s="562">
        <f>'3'!W13</f>
        <v>0</v>
      </c>
      <c r="CD13" s="521">
        <f t="shared" si="3"/>
        <v>0</v>
      </c>
      <c r="CE13" s="562">
        <f>'3'!Y13</f>
        <v>0</v>
      </c>
      <c r="CF13" s="567">
        <f t="shared" si="4"/>
        <v>0</v>
      </c>
      <c r="CG13" s="562">
        <f>'2'!C13</f>
        <v>0</v>
      </c>
      <c r="CH13" s="576">
        <f>'2'!D13</f>
        <v>0</v>
      </c>
      <c r="CI13" s="521">
        <f t="shared" si="5"/>
        <v>0</v>
      </c>
      <c r="CJ13" s="521">
        <f t="shared" si="6"/>
        <v>0</v>
      </c>
    </row>
    <row r="14" spans="1:105" x14ac:dyDescent="0.2">
      <c r="A14" s="49"/>
      <c r="B14" s="190">
        <f>'1'!B16</f>
        <v>0</v>
      </c>
      <c r="C14" s="415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  <c r="V14" s="415"/>
      <c r="W14" s="415"/>
      <c r="X14" s="415"/>
      <c r="Y14" s="415"/>
      <c r="Z14" s="415"/>
      <c r="AA14" s="415"/>
      <c r="AB14" s="415"/>
      <c r="AC14" s="415"/>
      <c r="AD14" s="415"/>
      <c r="AE14" s="415"/>
      <c r="AF14" s="415"/>
      <c r="AG14" s="415"/>
      <c r="AH14" s="415"/>
      <c r="AI14" s="415"/>
      <c r="AJ14" s="415"/>
      <c r="AK14" s="415"/>
      <c r="AL14" s="415"/>
      <c r="AM14" s="415"/>
      <c r="AN14" s="415"/>
      <c r="AO14" s="415"/>
      <c r="AP14" s="415"/>
      <c r="AQ14" s="415"/>
      <c r="AR14" s="415"/>
      <c r="AS14" s="415"/>
      <c r="AT14" s="415"/>
      <c r="AU14" s="415"/>
      <c r="AV14" s="415"/>
      <c r="AW14" s="415"/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415"/>
      <c r="BJ14" s="415"/>
      <c r="BK14" s="415"/>
      <c r="BL14" s="415"/>
      <c r="BM14" s="415"/>
      <c r="BN14" s="415"/>
      <c r="BO14" s="415"/>
      <c r="BP14" s="415"/>
      <c r="BQ14" s="415"/>
      <c r="BR14" s="415"/>
      <c r="BS14" s="415"/>
      <c r="BT14" s="415"/>
      <c r="BU14" s="415"/>
      <c r="BV14" s="415"/>
      <c r="BX14" s="521">
        <f t="shared" si="0"/>
        <v>0</v>
      </c>
      <c r="BY14" s="562">
        <f>'3'!S14</f>
        <v>0</v>
      </c>
      <c r="BZ14" s="521">
        <f t="shared" si="1"/>
        <v>0</v>
      </c>
      <c r="CA14" s="562">
        <f>'3'!U14</f>
        <v>0</v>
      </c>
      <c r="CB14" s="521">
        <f t="shared" si="2"/>
        <v>0</v>
      </c>
      <c r="CC14" s="562">
        <f>'3'!W14</f>
        <v>0</v>
      </c>
      <c r="CD14" s="521">
        <f t="shared" si="3"/>
        <v>0</v>
      </c>
      <c r="CE14" s="562">
        <f>'3'!Y14</f>
        <v>0</v>
      </c>
      <c r="CF14" s="567">
        <f t="shared" si="4"/>
        <v>0</v>
      </c>
      <c r="CG14" s="562">
        <f>'2'!C14</f>
        <v>0</v>
      </c>
      <c r="CH14" s="576">
        <f>'2'!D14</f>
        <v>0</v>
      </c>
      <c r="CI14" s="521">
        <f t="shared" si="5"/>
        <v>0</v>
      </c>
      <c r="CJ14" s="521">
        <f t="shared" si="6"/>
        <v>0</v>
      </c>
    </row>
    <row r="15" spans="1:105" x14ac:dyDescent="0.2">
      <c r="A15" s="49"/>
      <c r="B15" s="190">
        <f>'1'!B17</f>
        <v>0</v>
      </c>
      <c r="C15" s="415"/>
      <c r="D15" s="415"/>
      <c r="E15" s="415"/>
      <c r="F15" s="415"/>
      <c r="G15" s="415"/>
      <c r="H15" s="415"/>
      <c r="I15" s="415"/>
      <c r="J15" s="415"/>
      <c r="K15" s="415"/>
      <c r="L15" s="415"/>
      <c r="M15" s="415"/>
      <c r="N15" s="415"/>
      <c r="O15" s="415"/>
      <c r="P15" s="415"/>
      <c r="Q15" s="415"/>
      <c r="R15" s="415"/>
      <c r="S15" s="415"/>
      <c r="T15" s="415"/>
      <c r="U15" s="415"/>
      <c r="V15" s="415"/>
      <c r="W15" s="415"/>
      <c r="X15" s="415"/>
      <c r="Y15" s="415"/>
      <c r="Z15" s="415"/>
      <c r="AA15" s="415"/>
      <c r="AB15" s="415"/>
      <c r="AC15" s="415"/>
      <c r="AD15" s="415"/>
      <c r="AE15" s="415"/>
      <c r="AF15" s="415"/>
      <c r="AG15" s="415"/>
      <c r="AH15" s="415"/>
      <c r="AI15" s="415"/>
      <c r="AJ15" s="415"/>
      <c r="AK15" s="415"/>
      <c r="AL15" s="415"/>
      <c r="AM15" s="415"/>
      <c r="AN15" s="415"/>
      <c r="AO15" s="415"/>
      <c r="AP15" s="415"/>
      <c r="AQ15" s="415"/>
      <c r="AR15" s="415"/>
      <c r="AS15" s="415"/>
      <c r="AT15" s="415"/>
      <c r="AU15" s="415"/>
      <c r="AV15" s="415"/>
      <c r="AW15" s="415"/>
      <c r="AX15" s="415"/>
      <c r="AY15" s="415"/>
      <c r="AZ15" s="415"/>
      <c r="BA15" s="415"/>
      <c r="BB15" s="415"/>
      <c r="BC15" s="415"/>
      <c r="BD15" s="415"/>
      <c r="BE15" s="415"/>
      <c r="BF15" s="415"/>
      <c r="BG15" s="415"/>
      <c r="BH15" s="415"/>
      <c r="BI15" s="415"/>
      <c r="BJ15" s="415"/>
      <c r="BK15" s="415"/>
      <c r="BL15" s="415"/>
      <c r="BM15" s="415"/>
      <c r="BN15" s="415"/>
      <c r="BO15" s="415"/>
      <c r="BP15" s="415"/>
      <c r="BQ15" s="415"/>
      <c r="BR15" s="415"/>
      <c r="BS15" s="415"/>
      <c r="BT15" s="415"/>
      <c r="BU15" s="415"/>
      <c r="BV15" s="415"/>
      <c r="BX15" s="521">
        <f t="shared" si="0"/>
        <v>0</v>
      </c>
      <c r="BY15" s="562">
        <f>'3'!S15</f>
        <v>0</v>
      </c>
      <c r="BZ15" s="521">
        <f t="shared" si="1"/>
        <v>0</v>
      </c>
      <c r="CA15" s="562">
        <f>'3'!U15</f>
        <v>0</v>
      </c>
      <c r="CB15" s="521">
        <f t="shared" si="2"/>
        <v>0</v>
      </c>
      <c r="CC15" s="562">
        <f>'3'!W15</f>
        <v>0</v>
      </c>
      <c r="CD15" s="521">
        <f t="shared" si="3"/>
        <v>0</v>
      </c>
      <c r="CE15" s="562">
        <f>'3'!Y15</f>
        <v>0</v>
      </c>
      <c r="CF15" s="567">
        <f t="shared" si="4"/>
        <v>0</v>
      </c>
      <c r="CG15" s="562">
        <f>'2'!C15</f>
        <v>0</v>
      </c>
      <c r="CH15" s="576">
        <f>'2'!D15</f>
        <v>0</v>
      </c>
      <c r="CI15" s="521">
        <f t="shared" si="5"/>
        <v>0</v>
      </c>
      <c r="CJ15" s="521">
        <f t="shared" si="6"/>
        <v>0</v>
      </c>
    </row>
    <row r="16" spans="1:105" x14ac:dyDescent="0.2">
      <c r="A16" s="49"/>
      <c r="B16" s="190" t="str">
        <f>'1'!B18</f>
        <v>Начального общего образования</v>
      </c>
      <c r="C16" s="506"/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507"/>
      <c r="AK16" s="507"/>
      <c r="AL16" s="507"/>
      <c r="AM16" s="507"/>
      <c r="AN16" s="507"/>
      <c r="AO16" s="507"/>
      <c r="AP16" s="507"/>
      <c r="AQ16" s="507"/>
      <c r="AR16" s="507"/>
      <c r="AS16" s="507"/>
      <c r="AT16" s="507"/>
      <c r="AU16" s="507"/>
      <c r="AV16" s="507"/>
      <c r="AW16" s="507"/>
      <c r="AX16" s="507"/>
      <c r="AY16" s="507"/>
      <c r="AZ16" s="507"/>
      <c r="BA16" s="507"/>
      <c r="BB16" s="507"/>
      <c r="BC16" s="507"/>
      <c r="BD16" s="507"/>
      <c r="BE16" s="507"/>
      <c r="BF16" s="507"/>
      <c r="BG16" s="507"/>
      <c r="BH16" s="507"/>
      <c r="BI16" s="507"/>
      <c r="BJ16" s="507"/>
      <c r="BK16" s="507"/>
      <c r="BL16" s="507"/>
      <c r="BM16" s="507"/>
      <c r="BN16" s="507"/>
      <c r="BO16" s="507"/>
      <c r="BP16" s="507"/>
      <c r="BQ16" s="507"/>
      <c r="BR16" s="507"/>
      <c r="BS16" s="507"/>
      <c r="BT16" s="507"/>
      <c r="BU16" s="507"/>
      <c r="BV16" s="508"/>
      <c r="BY16" s="562"/>
      <c r="CA16" s="562"/>
      <c r="CC16" s="562"/>
      <c r="CE16" s="562"/>
      <c r="CF16" s="567">
        <f t="shared" si="4"/>
        <v>0</v>
      </c>
      <c r="CG16" s="562">
        <f>'2'!C16</f>
        <v>0</v>
      </c>
      <c r="CH16" s="576">
        <f>'2'!D16</f>
        <v>0</v>
      </c>
      <c r="CI16" s="521">
        <f t="shared" si="5"/>
        <v>0</v>
      </c>
      <c r="CJ16" s="521">
        <f t="shared" si="6"/>
        <v>0</v>
      </c>
    </row>
    <row r="17" spans="1:88" x14ac:dyDescent="0.2">
      <c r="A17" s="49"/>
      <c r="B17" s="190">
        <f>'1'!B19</f>
        <v>0</v>
      </c>
      <c r="C17" s="415"/>
      <c r="D17" s="415"/>
      <c r="E17" s="415"/>
      <c r="F17" s="415"/>
      <c r="G17" s="41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  <c r="W17" s="415"/>
      <c r="X17" s="415"/>
      <c r="Y17" s="415"/>
      <c r="Z17" s="415"/>
      <c r="AA17" s="415"/>
      <c r="AB17" s="415"/>
      <c r="AC17" s="415"/>
      <c r="AD17" s="415"/>
      <c r="AE17" s="415"/>
      <c r="AF17" s="415"/>
      <c r="AG17" s="415"/>
      <c r="AH17" s="415"/>
      <c r="AI17" s="415"/>
      <c r="AJ17" s="415"/>
      <c r="AK17" s="415"/>
      <c r="AL17" s="415"/>
      <c r="AM17" s="415"/>
      <c r="AN17" s="415"/>
      <c r="AO17" s="415"/>
      <c r="AP17" s="415"/>
      <c r="AQ17" s="415"/>
      <c r="AR17" s="415"/>
      <c r="AS17" s="415"/>
      <c r="AT17" s="415"/>
      <c r="AU17" s="415"/>
      <c r="AV17" s="415"/>
      <c r="AW17" s="415"/>
      <c r="AX17" s="415"/>
      <c r="AY17" s="415"/>
      <c r="AZ17" s="415"/>
      <c r="BA17" s="415"/>
      <c r="BB17" s="415"/>
      <c r="BC17" s="415"/>
      <c r="BD17" s="415"/>
      <c r="BE17" s="415"/>
      <c r="BF17" s="415"/>
      <c r="BG17" s="415"/>
      <c r="BH17" s="415"/>
      <c r="BI17" s="415"/>
      <c r="BJ17" s="415"/>
      <c r="BK17" s="415"/>
      <c r="BL17" s="415"/>
      <c r="BM17" s="415"/>
      <c r="BN17" s="415"/>
      <c r="BO17" s="415"/>
      <c r="BP17" s="415"/>
      <c r="BQ17" s="415"/>
      <c r="BR17" s="415"/>
      <c r="BS17" s="415"/>
      <c r="BT17" s="415"/>
      <c r="BU17" s="415"/>
      <c r="BV17" s="415"/>
      <c r="BX17" s="521">
        <f t="shared" si="0"/>
        <v>0</v>
      </c>
      <c r="BY17" s="562">
        <f>'3'!S17</f>
        <v>0</v>
      </c>
      <c r="BZ17" s="521">
        <f t="shared" si="1"/>
        <v>0</v>
      </c>
      <c r="CA17" s="562">
        <f>'3'!U17</f>
        <v>0</v>
      </c>
      <c r="CB17" s="521">
        <f t="shared" si="2"/>
        <v>0</v>
      </c>
      <c r="CC17" s="562">
        <f>'3'!W17</f>
        <v>0</v>
      </c>
      <c r="CD17" s="521">
        <f t="shared" si="3"/>
        <v>0</v>
      </c>
      <c r="CE17" s="562">
        <f>'3'!Y17</f>
        <v>0</v>
      </c>
      <c r="CF17" s="567">
        <f t="shared" si="4"/>
        <v>0</v>
      </c>
      <c r="CG17" s="562">
        <f>'2'!C17</f>
        <v>0</v>
      </c>
      <c r="CH17" s="576">
        <f>'2'!D17</f>
        <v>0</v>
      </c>
      <c r="CI17" s="521">
        <f t="shared" si="5"/>
        <v>0</v>
      </c>
      <c r="CJ17" s="521">
        <f t="shared" si="6"/>
        <v>0</v>
      </c>
    </row>
    <row r="18" spans="1:88" x14ac:dyDescent="0.2">
      <c r="A18" s="49"/>
      <c r="B18" s="190">
        <f>'1'!B20</f>
        <v>0</v>
      </c>
      <c r="C18" s="415"/>
      <c r="D18" s="415"/>
      <c r="E18" s="415"/>
      <c r="F18" s="415"/>
      <c r="G18" s="415"/>
      <c r="H18" s="415"/>
      <c r="I18" s="415"/>
      <c r="J18" s="415"/>
      <c r="K18" s="415"/>
      <c r="L18" s="415"/>
      <c r="M18" s="415"/>
      <c r="N18" s="415"/>
      <c r="O18" s="415"/>
      <c r="P18" s="415"/>
      <c r="Q18" s="415"/>
      <c r="R18" s="415"/>
      <c r="S18" s="415"/>
      <c r="T18" s="415"/>
      <c r="U18" s="415"/>
      <c r="V18" s="415"/>
      <c r="W18" s="415"/>
      <c r="X18" s="415"/>
      <c r="Y18" s="415"/>
      <c r="Z18" s="415"/>
      <c r="AA18" s="415"/>
      <c r="AB18" s="415"/>
      <c r="AC18" s="415"/>
      <c r="AD18" s="415"/>
      <c r="AE18" s="415"/>
      <c r="AF18" s="415"/>
      <c r="AG18" s="415"/>
      <c r="AH18" s="415"/>
      <c r="AI18" s="415"/>
      <c r="AJ18" s="415"/>
      <c r="AK18" s="415"/>
      <c r="AL18" s="415"/>
      <c r="AM18" s="415"/>
      <c r="AN18" s="415"/>
      <c r="AO18" s="415"/>
      <c r="AP18" s="415"/>
      <c r="AQ18" s="415"/>
      <c r="AR18" s="415"/>
      <c r="AS18" s="415"/>
      <c r="AT18" s="415"/>
      <c r="AU18" s="415"/>
      <c r="AV18" s="415"/>
      <c r="AW18" s="415"/>
      <c r="AX18" s="415"/>
      <c r="AY18" s="415"/>
      <c r="AZ18" s="415"/>
      <c r="BA18" s="415"/>
      <c r="BB18" s="415"/>
      <c r="BC18" s="415"/>
      <c r="BD18" s="415"/>
      <c r="BE18" s="415"/>
      <c r="BF18" s="415"/>
      <c r="BG18" s="415"/>
      <c r="BH18" s="415"/>
      <c r="BI18" s="415"/>
      <c r="BJ18" s="415"/>
      <c r="BK18" s="415"/>
      <c r="BL18" s="415"/>
      <c r="BM18" s="415"/>
      <c r="BN18" s="415"/>
      <c r="BO18" s="415"/>
      <c r="BP18" s="415"/>
      <c r="BQ18" s="415"/>
      <c r="BR18" s="415"/>
      <c r="BS18" s="415"/>
      <c r="BT18" s="415"/>
      <c r="BU18" s="415"/>
      <c r="BV18" s="415"/>
      <c r="BX18" s="521">
        <f t="shared" si="0"/>
        <v>0</v>
      </c>
      <c r="BY18" s="562">
        <f>'3'!S18</f>
        <v>0</v>
      </c>
      <c r="BZ18" s="521">
        <f t="shared" si="1"/>
        <v>0</v>
      </c>
      <c r="CA18" s="562">
        <f>'3'!U18</f>
        <v>0</v>
      </c>
      <c r="CB18" s="521">
        <f t="shared" si="2"/>
        <v>0</v>
      </c>
      <c r="CC18" s="562">
        <f>'3'!W18</f>
        <v>0</v>
      </c>
      <c r="CD18" s="521">
        <f t="shared" si="3"/>
        <v>0</v>
      </c>
      <c r="CE18" s="562">
        <f>'3'!Y18</f>
        <v>0</v>
      </c>
      <c r="CF18" s="567">
        <f t="shared" si="4"/>
        <v>0</v>
      </c>
      <c r="CG18" s="562">
        <f>'2'!C18</f>
        <v>0</v>
      </c>
      <c r="CH18" s="576">
        <f>'2'!D18</f>
        <v>0</v>
      </c>
      <c r="CI18" s="521">
        <f t="shared" si="5"/>
        <v>0</v>
      </c>
      <c r="CJ18" s="521">
        <f t="shared" si="6"/>
        <v>0</v>
      </c>
    </row>
    <row r="19" spans="1:88" x14ac:dyDescent="0.2">
      <c r="A19" s="49"/>
      <c r="B19" s="190">
        <f>'1'!B21</f>
        <v>0</v>
      </c>
      <c r="C19" s="415"/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15"/>
      <c r="U19" s="415"/>
      <c r="V19" s="415"/>
      <c r="W19" s="415"/>
      <c r="X19" s="415"/>
      <c r="Y19" s="415"/>
      <c r="Z19" s="415"/>
      <c r="AA19" s="415"/>
      <c r="AB19" s="415"/>
      <c r="AC19" s="415"/>
      <c r="AD19" s="415"/>
      <c r="AE19" s="415"/>
      <c r="AF19" s="415"/>
      <c r="AG19" s="415"/>
      <c r="AH19" s="415"/>
      <c r="AI19" s="415"/>
      <c r="AJ19" s="415"/>
      <c r="AK19" s="415"/>
      <c r="AL19" s="415"/>
      <c r="AM19" s="415"/>
      <c r="AN19" s="415"/>
      <c r="AO19" s="415"/>
      <c r="AP19" s="415"/>
      <c r="AQ19" s="415"/>
      <c r="AR19" s="415"/>
      <c r="AS19" s="415"/>
      <c r="AT19" s="415"/>
      <c r="AU19" s="415"/>
      <c r="AV19" s="415"/>
      <c r="AW19" s="415"/>
      <c r="AX19" s="415"/>
      <c r="AY19" s="415"/>
      <c r="AZ19" s="415"/>
      <c r="BA19" s="415"/>
      <c r="BB19" s="415"/>
      <c r="BC19" s="415"/>
      <c r="BD19" s="415"/>
      <c r="BE19" s="415"/>
      <c r="BF19" s="415"/>
      <c r="BG19" s="415"/>
      <c r="BH19" s="415"/>
      <c r="BI19" s="415"/>
      <c r="BJ19" s="415"/>
      <c r="BK19" s="415"/>
      <c r="BL19" s="415"/>
      <c r="BM19" s="415"/>
      <c r="BN19" s="415"/>
      <c r="BO19" s="415"/>
      <c r="BP19" s="415"/>
      <c r="BQ19" s="415"/>
      <c r="BR19" s="415"/>
      <c r="BS19" s="415"/>
      <c r="BT19" s="415"/>
      <c r="BU19" s="415"/>
      <c r="BV19" s="415"/>
      <c r="BX19" s="521">
        <f t="shared" si="0"/>
        <v>0</v>
      </c>
      <c r="BY19" s="562">
        <f>'3'!S19</f>
        <v>0</v>
      </c>
      <c r="BZ19" s="521">
        <f t="shared" si="1"/>
        <v>0</v>
      </c>
      <c r="CA19" s="562">
        <f>'3'!U19</f>
        <v>0</v>
      </c>
      <c r="CB19" s="521">
        <f t="shared" si="2"/>
        <v>0</v>
      </c>
      <c r="CC19" s="562">
        <f>'3'!W19</f>
        <v>0</v>
      </c>
      <c r="CD19" s="521">
        <f t="shared" si="3"/>
        <v>0</v>
      </c>
      <c r="CE19" s="562">
        <f>'3'!Y19</f>
        <v>0</v>
      </c>
      <c r="CF19" s="567">
        <f t="shared" si="4"/>
        <v>0</v>
      </c>
      <c r="CG19" s="562">
        <f>'2'!C19</f>
        <v>0</v>
      </c>
      <c r="CH19" s="576">
        <f>'2'!D19</f>
        <v>0</v>
      </c>
      <c r="CI19" s="521">
        <f t="shared" si="5"/>
        <v>0</v>
      </c>
      <c r="CJ19" s="521">
        <f t="shared" si="6"/>
        <v>0</v>
      </c>
    </row>
    <row r="20" spans="1:88" ht="38.25" x14ac:dyDescent="0.2">
      <c r="A20" s="78"/>
      <c r="B20" s="335" t="str">
        <f>'1'!B22</f>
        <v>ИТОГО в общеобразовательных  учреждениях:</v>
      </c>
      <c r="C20" s="320">
        <f>SUM(C8:C19)</f>
        <v>1</v>
      </c>
      <c r="D20" s="320">
        <f>SUM(D8:D19)</f>
        <v>0</v>
      </c>
      <c r="E20" s="320">
        <f>SUM(E8:E19)</f>
        <v>0</v>
      </c>
      <c r="F20" s="320">
        <f t="shared" ref="F20:BS20" si="7">SUM(F8:F19)</f>
        <v>0</v>
      </c>
      <c r="G20" s="320">
        <f t="shared" si="7"/>
        <v>0</v>
      </c>
      <c r="H20" s="320">
        <f t="shared" si="7"/>
        <v>0</v>
      </c>
      <c r="I20" s="320">
        <f t="shared" si="7"/>
        <v>0</v>
      </c>
      <c r="J20" s="320">
        <f t="shared" si="7"/>
        <v>0</v>
      </c>
      <c r="K20" s="320">
        <f t="shared" si="7"/>
        <v>0</v>
      </c>
      <c r="L20" s="320">
        <f t="shared" si="7"/>
        <v>0</v>
      </c>
      <c r="M20" s="320">
        <f t="shared" si="7"/>
        <v>0</v>
      </c>
      <c r="N20" s="320">
        <f t="shared" si="7"/>
        <v>0</v>
      </c>
      <c r="O20" s="320">
        <f t="shared" si="7"/>
        <v>0</v>
      </c>
      <c r="P20" s="320">
        <f t="shared" si="7"/>
        <v>0</v>
      </c>
      <c r="Q20" s="320">
        <f t="shared" si="7"/>
        <v>0</v>
      </c>
      <c r="R20" s="320">
        <f t="shared" si="7"/>
        <v>0</v>
      </c>
      <c r="S20" s="320">
        <f t="shared" si="7"/>
        <v>0</v>
      </c>
      <c r="T20" s="320">
        <f t="shared" si="7"/>
        <v>0</v>
      </c>
      <c r="U20" s="320">
        <f t="shared" si="7"/>
        <v>0</v>
      </c>
      <c r="V20" s="320">
        <f>SUM(V8:V19)</f>
        <v>0</v>
      </c>
      <c r="W20" s="320">
        <f t="shared" si="7"/>
        <v>0</v>
      </c>
      <c r="X20" s="320">
        <f t="shared" si="7"/>
        <v>0</v>
      </c>
      <c r="Y20" s="320">
        <f t="shared" si="7"/>
        <v>0</v>
      </c>
      <c r="Z20" s="320">
        <f t="shared" si="7"/>
        <v>0</v>
      </c>
      <c r="AA20" s="320">
        <f t="shared" si="7"/>
        <v>0</v>
      </c>
      <c r="AB20" s="320">
        <f t="shared" si="7"/>
        <v>0</v>
      </c>
      <c r="AC20" s="320">
        <f t="shared" si="7"/>
        <v>0</v>
      </c>
      <c r="AD20" s="320">
        <f t="shared" si="7"/>
        <v>0</v>
      </c>
      <c r="AE20" s="320">
        <f t="shared" si="7"/>
        <v>0</v>
      </c>
      <c r="AF20" s="320">
        <f t="shared" si="7"/>
        <v>0</v>
      </c>
      <c r="AG20" s="320">
        <f t="shared" si="7"/>
        <v>0</v>
      </c>
      <c r="AH20" s="320">
        <f t="shared" si="7"/>
        <v>0</v>
      </c>
      <c r="AI20" s="320">
        <f t="shared" si="7"/>
        <v>0</v>
      </c>
      <c r="AJ20" s="320">
        <f t="shared" si="7"/>
        <v>0</v>
      </c>
      <c r="AK20" s="320">
        <f t="shared" si="7"/>
        <v>0</v>
      </c>
      <c r="AL20" s="320">
        <f t="shared" si="7"/>
        <v>0</v>
      </c>
      <c r="AM20" s="320">
        <f t="shared" si="7"/>
        <v>0</v>
      </c>
      <c r="AN20" s="320">
        <f>SUM(AN8:AN19)</f>
        <v>0</v>
      </c>
      <c r="AO20" s="320">
        <f t="shared" si="7"/>
        <v>0</v>
      </c>
      <c r="AP20" s="320">
        <f t="shared" si="7"/>
        <v>0</v>
      </c>
      <c r="AQ20" s="320">
        <f t="shared" si="7"/>
        <v>0</v>
      </c>
      <c r="AR20" s="320">
        <f t="shared" si="7"/>
        <v>0</v>
      </c>
      <c r="AS20" s="320">
        <f t="shared" si="7"/>
        <v>0</v>
      </c>
      <c r="AT20" s="320">
        <f t="shared" si="7"/>
        <v>0</v>
      </c>
      <c r="AU20" s="320">
        <f t="shared" si="7"/>
        <v>0</v>
      </c>
      <c r="AV20" s="320">
        <f t="shared" si="7"/>
        <v>0</v>
      </c>
      <c r="AW20" s="320">
        <f t="shared" si="7"/>
        <v>0</v>
      </c>
      <c r="AX20" s="320">
        <f t="shared" si="7"/>
        <v>0</v>
      </c>
      <c r="AY20" s="320">
        <f t="shared" si="7"/>
        <v>0</v>
      </c>
      <c r="AZ20" s="320">
        <f t="shared" si="7"/>
        <v>0</v>
      </c>
      <c r="BA20" s="320">
        <f t="shared" si="7"/>
        <v>0</v>
      </c>
      <c r="BB20" s="320">
        <f t="shared" si="7"/>
        <v>0</v>
      </c>
      <c r="BC20" s="320">
        <f t="shared" si="7"/>
        <v>0</v>
      </c>
      <c r="BD20" s="320">
        <f t="shared" si="7"/>
        <v>0</v>
      </c>
      <c r="BE20" s="320">
        <f t="shared" si="7"/>
        <v>2</v>
      </c>
      <c r="BF20" s="320">
        <f>SUM(BF8:BF19)</f>
        <v>1</v>
      </c>
      <c r="BG20" s="320">
        <f t="shared" si="7"/>
        <v>1</v>
      </c>
      <c r="BH20" s="320">
        <f t="shared" si="7"/>
        <v>1</v>
      </c>
      <c r="BI20" s="320">
        <f t="shared" si="7"/>
        <v>1</v>
      </c>
      <c r="BJ20" s="320">
        <f t="shared" si="7"/>
        <v>1</v>
      </c>
      <c r="BK20" s="320">
        <f t="shared" si="7"/>
        <v>1</v>
      </c>
      <c r="BL20" s="320">
        <f t="shared" si="7"/>
        <v>0</v>
      </c>
      <c r="BM20" s="320">
        <f t="shared" si="7"/>
        <v>0</v>
      </c>
      <c r="BN20" s="320">
        <f t="shared" si="7"/>
        <v>1</v>
      </c>
      <c r="BO20" s="320">
        <f t="shared" si="7"/>
        <v>0</v>
      </c>
      <c r="BP20" s="320">
        <f t="shared" si="7"/>
        <v>0</v>
      </c>
      <c r="BQ20" s="320">
        <f t="shared" si="7"/>
        <v>0</v>
      </c>
      <c r="BR20" s="320">
        <f t="shared" si="7"/>
        <v>0</v>
      </c>
      <c r="BS20" s="320">
        <f t="shared" si="7"/>
        <v>0</v>
      </c>
      <c r="BT20" s="320">
        <f t="shared" ref="BT20:BV20" si="8">SUM(BT8:BT19)</f>
        <v>0</v>
      </c>
      <c r="BU20" s="320">
        <f t="shared" si="8"/>
        <v>0</v>
      </c>
      <c r="BV20" s="320">
        <f t="shared" si="8"/>
        <v>0</v>
      </c>
      <c r="BX20" s="521">
        <f t="shared" si="0"/>
        <v>1</v>
      </c>
      <c r="BY20" s="562">
        <f>'3'!S20</f>
        <v>1</v>
      </c>
      <c r="BZ20" s="521">
        <f t="shared" si="1"/>
        <v>0</v>
      </c>
      <c r="CA20" s="562">
        <f>'3'!U20</f>
        <v>0</v>
      </c>
      <c r="CB20" s="521">
        <f t="shared" si="2"/>
        <v>0</v>
      </c>
      <c r="CC20" s="562">
        <f>'3'!W20</f>
        <v>0</v>
      </c>
      <c r="CD20" s="521">
        <f t="shared" si="3"/>
        <v>9</v>
      </c>
      <c r="CE20" s="562">
        <f>'3'!Y20</f>
        <v>9</v>
      </c>
      <c r="CF20" s="567">
        <f t="shared" si="4"/>
        <v>10</v>
      </c>
      <c r="CG20" s="562">
        <f>'2'!C20</f>
        <v>9</v>
      </c>
      <c r="CH20" s="576">
        <f>'2'!D20</f>
        <v>1</v>
      </c>
      <c r="CI20" s="521">
        <f t="shared" si="5"/>
        <v>10</v>
      </c>
      <c r="CJ20" s="521">
        <f t="shared" si="6"/>
        <v>0</v>
      </c>
    </row>
    <row r="21" spans="1:88" ht="38.25" x14ac:dyDescent="0.2">
      <c r="A21" s="49"/>
      <c r="B21" s="190" t="str">
        <f>'1'!B23</f>
        <v>Вечерние (сменные) общеобразовательные учреждения</v>
      </c>
      <c r="C21" s="506"/>
      <c r="D21" s="507"/>
      <c r="E21" s="507"/>
      <c r="F21" s="507"/>
      <c r="G21" s="507"/>
      <c r="H21" s="507"/>
      <c r="I21" s="507"/>
      <c r="J21" s="507"/>
      <c r="K21" s="507"/>
      <c r="L21" s="507"/>
      <c r="M21" s="507"/>
      <c r="N21" s="507"/>
      <c r="O21" s="507"/>
      <c r="P21" s="507"/>
      <c r="Q21" s="507"/>
      <c r="R21" s="507"/>
      <c r="S21" s="507"/>
      <c r="T21" s="507"/>
      <c r="U21" s="507"/>
      <c r="V21" s="507"/>
      <c r="W21" s="507"/>
      <c r="X21" s="507"/>
      <c r="Y21" s="507"/>
      <c r="Z21" s="507"/>
      <c r="AA21" s="507"/>
      <c r="AB21" s="507"/>
      <c r="AC21" s="507"/>
      <c r="AD21" s="507"/>
      <c r="AE21" s="507"/>
      <c r="AF21" s="507"/>
      <c r="AG21" s="507"/>
      <c r="AH21" s="507"/>
      <c r="AI21" s="507"/>
      <c r="AJ21" s="507"/>
      <c r="AK21" s="507"/>
      <c r="AL21" s="507"/>
      <c r="AM21" s="507"/>
      <c r="AN21" s="507"/>
      <c r="AO21" s="507"/>
      <c r="AP21" s="507"/>
      <c r="AQ21" s="507"/>
      <c r="AR21" s="507"/>
      <c r="AS21" s="507"/>
      <c r="AT21" s="507"/>
      <c r="AU21" s="507"/>
      <c r="AV21" s="507"/>
      <c r="AW21" s="507"/>
      <c r="AX21" s="507"/>
      <c r="AY21" s="507"/>
      <c r="AZ21" s="507"/>
      <c r="BA21" s="507"/>
      <c r="BB21" s="507"/>
      <c r="BC21" s="507"/>
      <c r="BD21" s="507"/>
      <c r="BE21" s="507"/>
      <c r="BF21" s="507"/>
      <c r="BG21" s="507"/>
      <c r="BH21" s="507"/>
      <c r="BI21" s="507"/>
      <c r="BJ21" s="507"/>
      <c r="BK21" s="507"/>
      <c r="BL21" s="507"/>
      <c r="BM21" s="507"/>
      <c r="BN21" s="507"/>
      <c r="BO21" s="507"/>
      <c r="BP21" s="507"/>
      <c r="BQ21" s="507"/>
      <c r="BR21" s="507"/>
      <c r="BS21" s="507"/>
      <c r="BT21" s="507"/>
      <c r="BU21" s="507"/>
      <c r="BV21" s="508"/>
      <c r="BY21" s="562"/>
      <c r="CA21" s="562"/>
      <c r="CC21" s="562"/>
      <c r="CE21" s="562"/>
      <c r="CF21" s="567"/>
      <c r="CG21" s="562"/>
      <c r="CH21" s="576"/>
    </row>
    <row r="22" spans="1:88" x14ac:dyDescent="0.2">
      <c r="A22" s="49"/>
      <c r="B22" s="190">
        <f>'1'!B24</f>
        <v>0</v>
      </c>
      <c r="C22" s="415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415"/>
      <c r="AH22" s="415"/>
      <c r="AI22" s="415"/>
      <c r="AJ22" s="415"/>
      <c r="AK22" s="415"/>
      <c r="AL22" s="415"/>
      <c r="AM22" s="415"/>
      <c r="AN22" s="415"/>
      <c r="AO22" s="415"/>
      <c r="AP22" s="415"/>
      <c r="AQ22" s="415"/>
      <c r="AR22" s="415"/>
      <c r="AS22" s="415"/>
      <c r="AT22" s="415"/>
      <c r="AU22" s="415"/>
      <c r="AV22" s="415"/>
      <c r="AW22" s="415"/>
      <c r="AX22" s="415"/>
      <c r="AY22" s="415"/>
      <c r="AZ22" s="415"/>
      <c r="BA22" s="415"/>
      <c r="BB22" s="415"/>
      <c r="BC22" s="415"/>
      <c r="BD22" s="415"/>
      <c r="BE22" s="415"/>
      <c r="BF22" s="415"/>
      <c r="BG22" s="415"/>
      <c r="BH22" s="415"/>
      <c r="BI22" s="415"/>
      <c r="BJ22" s="415"/>
      <c r="BK22" s="415"/>
      <c r="BL22" s="415"/>
      <c r="BM22" s="415"/>
      <c r="BN22" s="415"/>
      <c r="BO22" s="415"/>
      <c r="BP22" s="415"/>
      <c r="BQ22" s="415"/>
      <c r="BR22" s="415"/>
      <c r="BS22" s="415"/>
      <c r="BT22" s="415"/>
      <c r="BU22" s="415"/>
      <c r="BV22" s="415"/>
      <c r="BX22" s="521">
        <f t="shared" si="0"/>
        <v>0</v>
      </c>
      <c r="BY22" s="562">
        <f>'3'!S22</f>
        <v>0</v>
      </c>
      <c r="BZ22" s="521">
        <f t="shared" si="1"/>
        <v>0</v>
      </c>
      <c r="CA22" s="562">
        <f>'3'!U22</f>
        <v>0</v>
      </c>
      <c r="CB22" s="521">
        <f t="shared" si="2"/>
        <v>0</v>
      </c>
      <c r="CC22" s="562">
        <f>'3'!W22</f>
        <v>0</v>
      </c>
      <c r="CD22" s="521">
        <f t="shared" si="3"/>
        <v>0</v>
      </c>
      <c r="CE22" s="562">
        <f>'3'!Y22</f>
        <v>0</v>
      </c>
      <c r="CF22" s="567">
        <f t="shared" si="4"/>
        <v>0</v>
      </c>
      <c r="CG22" s="562">
        <f>'2'!C22</f>
        <v>0</v>
      </c>
      <c r="CH22" s="576">
        <f>'2'!D22</f>
        <v>0</v>
      </c>
      <c r="CI22" s="521">
        <f t="shared" si="5"/>
        <v>0</v>
      </c>
      <c r="CJ22" s="521">
        <f t="shared" si="6"/>
        <v>0</v>
      </c>
    </row>
    <row r="23" spans="1:88" x14ac:dyDescent="0.2">
      <c r="A23" s="49"/>
      <c r="B23" s="190">
        <f>'1'!B25</f>
        <v>0</v>
      </c>
      <c r="C23" s="415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415"/>
      <c r="AA23" s="415"/>
      <c r="AB23" s="415"/>
      <c r="AC23" s="415"/>
      <c r="AD23" s="415"/>
      <c r="AE23" s="415"/>
      <c r="AF23" s="415"/>
      <c r="AG23" s="415"/>
      <c r="AH23" s="415"/>
      <c r="AI23" s="415"/>
      <c r="AJ23" s="415"/>
      <c r="AK23" s="415"/>
      <c r="AL23" s="415"/>
      <c r="AM23" s="415"/>
      <c r="AN23" s="415"/>
      <c r="AO23" s="415"/>
      <c r="AP23" s="415"/>
      <c r="AQ23" s="415"/>
      <c r="AR23" s="415"/>
      <c r="AS23" s="415"/>
      <c r="AT23" s="415"/>
      <c r="AU23" s="415"/>
      <c r="AV23" s="415"/>
      <c r="AW23" s="415"/>
      <c r="AX23" s="415"/>
      <c r="AY23" s="415"/>
      <c r="AZ23" s="415"/>
      <c r="BA23" s="415"/>
      <c r="BB23" s="415"/>
      <c r="BC23" s="415"/>
      <c r="BD23" s="415"/>
      <c r="BE23" s="415"/>
      <c r="BF23" s="415"/>
      <c r="BG23" s="415"/>
      <c r="BH23" s="415"/>
      <c r="BI23" s="415"/>
      <c r="BJ23" s="415"/>
      <c r="BK23" s="415"/>
      <c r="BL23" s="415"/>
      <c r="BM23" s="415"/>
      <c r="BN23" s="415"/>
      <c r="BO23" s="415"/>
      <c r="BP23" s="415"/>
      <c r="BQ23" s="415"/>
      <c r="BR23" s="415"/>
      <c r="BS23" s="415"/>
      <c r="BT23" s="415"/>
      <c r="BU23" s="415"/>
      <c r="BV23" s="415"/>
      <c r="BX23" s="521">
        <f t="shared" si="0"/>
        <v>0</v>
      </c>
      <c r="BY23" s="562">
        <f>'3'!S23</f>
        <v>0</v>
      </c>
      <c r="BZ23" s="521">
        <f t="shared" si="1"/>
        <v>0</v>
      </c>
      <c r="CA23" s="562">
        <f>'3'!U23</f>
        <v>0</v>
      </c>
      <c r="CB23" s="521">
        <f t="shared" si="2"/>
        <v>0</v>
      </c>
      <c r="CC23" s="562">
        <f>'3'!W23</f>
        <v>0</v>
      </c>
      <c r="CD23" s="521">
        <f t="shared" si="3"/>
        <v>0</v>
      </c>
      <c r="CE23" s="562">
        <f>'3'!Y23</f>
        <v>0</v>
      </c>
      <c r="CF23" s="567">
        <f t="shared" si="4"/>
        <v>0</v>
      </c>
      <c r="CG23" s="562">
        <f>'2'!C23</f>
        <v>0</v>
      </c>
      <c r="CH23" s="576">
        <f>'2'!D23</f>
        <v>0</v>
      </c>
      <c r="CI23" s="521">
        <f t="shared" si="5"/>
        <v>0</v>
      </c>
      <c r="CJ23" s="521">
        <f t="shared" si="6"/>
        <v>0</v>
      </c>
    </row>
    <row r="24" spans="1:88" x14ac:dyDescent="0.2">
      <c r="A24" s="49"/>
      <c r="B24" s="190">
        <f>'1'!B26</f>
        <v>0</v>
      </c>
      <c r="C24" s="415"/>
      <c r="D24" s="415"/>
      <c r="E24" s="415"/>
      <c r="F24" s="415"/>
      <c r="G24" s="415"/>
      <c r="H24" s="415"/>
      <c r="I24" s="415"/>
      <c r="J24" s="415"/>
      <c r="K24" s="415"/>
      <c r="L24" s="415"/>
      <c r="M24" s="415"/>
      <c r="N24" s="415"/>
      <c r="O24" s="415"/>
      <c r="P24" s="415"/>
      <c r="Q24" s="415"/>
      <c r="R24" s="415"/>
      <c r="S24" s="415"/>
      <c r="T24" s="415"/>
      <c r="U24" s="415"/>
      <c r="V24" s="415"/>
      <c r="W24" s="415"/>
      <c r="X24" s="415"/>
      <c r="Y24" s="415"/>
      <c r="Z24" s="415"/>
      <c r="AA24" s="415"/>
      <c r="AB24" s="415"/>
      <c r="AC24" s="415"/>
      <c r="AD24" s="415"/>
      <c r="AE24" s="415"/>
      <c r="AF24" s="415"/>
      <c r="AG24" s="415"/>
      <c r="AH24" s="415"/>
      <c r="AI24" s="415"/>
      <c r="AJ24" s="415"/>
      <c r="AK24" s="415"/>
      <c r="AL24" s="415"/>
      <c r="AM24" s="415"/>
      <c r="AN24" s="415"/>
      <c r="AO24" s="415"/>
      <c r="AP24" s="415"/>
      <c r="AQ24" s="415"/>
      <c r="AR24" s="415"/>
      <c r="AS24" s="415"/>
      <c r="AT24" s="415"/>
      <c r="AU24" s="415"/>
      <c r="AV24" s="415"/>
      <c r="AW24" s="415"/>
      <c r="AX24" s="415"/>
      <c r="AY24" s="415"/>
      <c r="AZ24" s="415"/>
      <c r="BA24" s="415"/>
      <c r="BB24" s="415"/>
      <c r="BC24" s="415"/>
      <c r="BD24" s="415"/>
      <c r="BE24" s="415"/>
      <c r="BF24" s="415"/>
      <c r="BG24" s="415"/>
      <c r="BH24" s="415"/>
      <c r="BI24" s="415"/>
      <c r="BJ24" s="415"/>
      <c r="BK24" s="415"/>
      <c r="BL24" s="415"/>
      <c r="BM24" s="415"/>
      <c r="BN24" s="415"/>
      <c r="BO24" s="415"/>
      <c r="BP24" s="415"/>
      <c r="BQ24" s="415"/>
      <c r="BR24" s="415"/>
      <c r="BS24" s="415"/>
      <c r="BT24" s="415"/>
      <c r="BU24" s="415"/>
      <c r="BV24" s="415"/>
      <c r="BX24" s="521">
        <f t="shared" si="0"/>
        <v>0</v>
      </c>
      <c r="BY24" s="562">
        <f>'3'!S24</f>
        <v>0</v>
      </c>
      <c r="BZ24" s="521">
        <f t="shared" si="1"/>
        <v>0</v>
      </c>
      <c r="CA24" s="562">
        <f>'3'!U24</f>
        <v>0</v>
      </c>
      <c r="CB24" s="521">
        <f t="shared" si="2"/>
        <v>0</v>
      </c>
      <c r="CC24" s="562">
        <f>'3'!W24</f>
        <v>0</v>
      </c>
      <c r="CD24" s="521">
        <f t="shared" si="3"/>
        <v>0</v>
      </c>
      <c r="CE24" s="562">
        <f>'3'!Y24</f>
        <v>0</v>
      </c>
      <c r="CF24" s="567">
        <f t="shared" si="4"/>
        <v>0</v>
      </c>
      <c r="CG24" s="562">
        <f>'2'!C24</f>
        <v>0</v>
      </c>
      <c r="CH24" s="576">
        <f>'2'!D24</f>
        <v>0</v>
      </c>
      <c r="CI24" s="521">
        <f t="shared" si="5"/>
        <v>0</v>
      </c>
      <c r="CJ24" s="521">
        <f t="shared" si="6"/>
        <v>0</v>
      </c>
    </row>
    <row r="25" spans="1:88" ht="38.25" x14ac:dyDescent="0.2">
      <c r="A25" s="49"/>
      <c r="B25" s="206" t="str">
        <f>'1'!B27</f>
        <v>ИТОГО в вечерних (сменных) общеобразовательных учреждениях:</v>
      </c>
      <c r="C25" s="115">
        <f>SUM(C22:C24)</f>
        <v>0</v>
      </c>
      <c r="D25" s="115">
        <f>SUM(D22:D24)</f>
        <v>0</v>
      </c>
      <c r="E25" s="115">
        <f t="shared" ref="E25:BS25" si="9">SUM(E22:E24)</f>
        <v>0</v>
      </c>
      <c r="F25" s="115">
        <f t="shared" si="9"/>
        <v>0</v>
      </c>
      <c r="G25" s="115">
        <f t="shared" si="9"/>
        <v>0</v>
      </c>
      <c r="H25" s="115">
        <f t="shared" si="9"/>
        <v>0</v>
      </c>
      <c r="I25" s="115">
        <f t="shared" si="9"/>
        <v>0</v>
      </c>
      <c r="J25" s="115">
        <f t="shared" si="9"/>
        <v>0</v>
      </c>
      <c r="K25" s="115">
        <f t="shared" si="9"/>
        <v>0</v>
      </c>
      <c r="L25" s="115">
        <f t="shared" si="9"/>
        <v>0</v>
      </c>
      <c r="M25" s="115">
        <f t="shared" si="9"/>
        <v>0</v>
      </c>
      <c r="N25" s="115">
        <f t="shared" si="9"/>
        <v>0</v>
      </c>
      <c r="O25" s="115">
        <f t="shared" si="9"/>
        <v>0</v>
      </c>
      <c r="P25" s="115">
        <f t="shared" si="9"/>
        <v>0</v>
      </c>
      <c r="Q25" s="115">
        <f t="shared" si="9"/>
        <v>0</v>
      </c>
      <c r="R25" s="115">
        <f t="shared" si="9"/>
        <v>0</v>
      </c>
      <c r="S25" s="115">
        <f t="shared" si="9"/>
        <v>0</v>
      </c>
      <c r="T25" s="115">
        <f t="shared" si="9"/>
        <v>0</v>
      </c>
      <c r="U25" s="115">
        <f t="shared" si="9"/>
        <v>0</v>
      </c>
      <c r="V25" s="115">
        <f>SUM(V22:V24)</f>
        <v>0</v>
      </c>
      <c r="W25" s="115">
        <f t="shared" si="9"/>
        <v>0</v>
      </c>
      <c r="X25" s="115">
        <f t="shared" si="9"/>
        <v>0</v>
      </c>
      <c r="Y25" s="115">
        <f t="shared" si="9"/>
        <v>0</v>
      </c>
      <c r="Z25" s="115">
        <f t="shared" si="9"/>
        <v>0</v>
      </c>
      <c r="AA25" s="115">
        <f t="shared" si="9"/>
        <v>0</v>
      </c>
      <c r="AB25" s="115">
        <f t="shared" si="9"/>
        <v>0</v>
      </c>
      <c r="AC25" s="115">
        <f t="shared" si="9"/>
        <v>0</v>
      </c>
      <c r="AD25" s="115">
        <f t="shared" si="9"/>
        <v>0</v>
      </c>
      <c r="AE25" s="115">
        <f t="shared" si="9"/>
        <v>0</v>
      </c>
      <c r="AF25" s="115">
        <f t="shared" si="9"/>
        <v>0</v>
      </c>
      <c r="AG25" s="115">
        <f t="shared" si="9"/>
        <v>0</v>
      </c>
      <c r="AH25" s="115">
        <f t="shared" si="9"/>
        <v>0</v>
      </c>
      <c r="AI25" s="115">
        <f t="shared" si="9"/>
        <v>0</v>
      </c>
      <c r="AJ25" s="115">
        <f t="shared" si="9"/>
        <v>0</v>
      </c>
      <c r="AK25" s="115">
        <f t="shared" si="9"/>
        <v>0</v>
      </c>
      <c r="AL25" s="115">
        <f t="shared" si="9"/>
        <v>0</v>
      </c>
      <c r="AM25" s="115">
        <f t="shared" si="9"/>
        <v>0</v>
      </c>
      <c r="AN25" s="115">
        <f>SUM(AN22:AN24)</f>
        <v>0</v>
      </c>
      <c r="AO25" s="115">
        <f t="shared" si="9"/>
        <v>0</v>
      </c>
      <c r="AP25" s="115">
        <f t="shared" si="9"/>
        <v>0</v>
      </c>
      <c r="AQ25" s="115">
        <f t="shared" si="9"/>
        <v>0</v>
      </c>
      <c r="AR25" s="115">
        <f t="shared" si="9"/>
        <v>0</v>
      </c>
      <c r="AS25" s="115">
        <f t="shared" si="9"/>
        <v>0</v>
      </c>
      <c r="AT25" s="115">
        <f t="shared" si="9"/>
        <v>0</v>
      </c>
      <c r="AU25" s="115">
        <f t="shared" si="9"/>
        <v>0</v>
      </c>
      <c r="AV25" s="115">
        <f t="shared" si="9"/>
        <v>0</v>
      </c>
      <c r="AW25" s="115">
        <f t="shared" si="9"/>
        <v>0</v>
      </c>
      <c r="AX25" s="115">
        <f t="shared" si="9"/>
        <v>0</v>
      </c>
      <c r="AY25" s="115">
        <f t="shared" si="9"/>
        <v>0</v>
      </c>
      <c r="AZ25" s="115">
        <f t="shared" si="9"/>
        <v>0</v>
      </c>
      <c r="BA25" s="115">
        <f t="shared" si="9"/>
        <v>0</v>
      </c>
      <c r="BB25" s="115">
        <f t="shared" si="9"/>
        <v>0</v>
      </c>
      <c r="BC25" s="115">
        <f t="shared" si="9"/>
        <v>0</v>
      </c>
      <c r="BD25" s="115">
        <f t="shared" si="9"/>
        <v>0</v>
      </c>
      <c r="BE25" s="115">
        <f t="shared" si="9"/>
        <v>0</v>
      </c>
      <c r="BF25" s="115">
        <f>SUM(BF22:BF24)</f>
        <v>0</v>
      </c>
      <c r="BG25" s="115">
        <f t="shared" si="9"/>
        <v>0</v>
      </c>
      <c r="BH25" s="115">
        <f t="shared" si="9"/>
        <v>0</v>
      </c>
      <c r="BI25" s="115">
        <f t="shared" si="9"/>
        <v>0</v>
      </c>
      <c r="BJ25" s="115">
        <f t="shared" si="9"/>
        <v>0</v>
      </c>
      <c r="BK25" s="115">
        <f t="shared" si="9"/>
        <v>0</v>
      </c>
      <c r="BL25" s="115">
        <f t="shared" si="9"/>
        <v>0</v>
      </c>
      <c r="BM25" s="115">
        <f t="shared" si="9"/>
        <v>0</v>
      </c>
      <c r="BN25" s="115">
        <f t="shared" si="9"/>
        <v>0</v>
      </c>
      <c r="BO25" s="115">
        <f t="shared" si="9"/>
        <v>0</v>
      </c>
      <c r="BP25" s="115">
        <f t="shared" si="9"/>
        <v>0</v>
      </c>
      <c r="BQ25" s="115">
        <f t="shared" si="9"/>
        <v>0</v>
      </c>
      <c r="BR25" s="115">
        <f t="shared" si="9"/>
        <v>0</v>
      </c>
      <c r="BS25" s="115">
        <f t="shared" si="9"/>
        <v>0</v>
      </c>
      <c r="BT25" s="115">
        <f t="shared" ref="BT25:BV25" si="10">SUM(BT22:BT24)</f>
        <v>0</v>
      </c>
      <c r="BU25" s="115">
        <f t="shared" si="10"/>
        <v>0</v>
      </c>
      <c r="BV25" s="115">
        <f t="shared" si="10"/>
        <v>0</v>
      </c>
      <c r="BX25" s="521">
        <f t="shared" si="0"/>
        <v>0</v>
      </c>
      <c r="BY25" s="562">
        <f>'3'!S25</f>
        <v>0</v>
      </c>
      <c r="BZ25" s="521">
        <f t="shared" si="1"/>
        <v>0</v>
      </c>
      <c r="CA25" s="562">
        <f>'3'!U25</f>
        <v>0</v>
      </c>
      <c r="CB25" s="521">
        <f t="shared" si="2"/>
        <v>0</v>
      </c>
      <c r="CC25" s="562">
        <f>'3'!W25</f>
        <v>0</v>
      </c>
      <c r="CD25" s="521">
        <f t="shared" si="3"/>
        <v>0</v>
      </c>
      <c r="CE25" s="562">
        <f>'3'!Y25</f>
        <v>0</v>
      </c>
      <c r="CF25" s="567">
        <f t="shared" si="4"/>
        <v>0</v>
      </c>
      <c r="CG25" s="562">
        <f>'2'!C25</f>
        <v>0</v>
      </c>
      <c r="CH25" s="576">
        <f>'2'!D25</f>
        <v>0</v>
      </c>
      <c r="CI25" s="521">
        <f t="shared" si="5"/>
        <v>0</v>
      </c>
      <c r="CJ25" s="521">
        <f t="shared" si="6"/>
        <v>0</v>
      </c>
    </row>
    <row r="26" spans="1:88" x14ac:dyDescent="0.2">
      <c r="A26" s="464"/>
      <c r="B26" s="465" t="str">
        <f>'1'!B28</f>
        <v>ВСЕГО:</v>
      </c>
      <c r="C26" s="213">
        <f>C25+C20</f>
        <v>1</v>
      </c>
      <c r="D26" s="213">
        <f>D25+D20</f>
        <v>0</v>
      </c>
      <c r="E26" s="213">
        <f t="shared" ref="E26:BS26" si="11">E25+E20</f>
        <v>0</v>
      </c>
      <c r="F26" s="213">
        <f t="shared" si="11"/>
        <v>0</v>
      </c>
      <c r="G26" s="213">
        <f t="shared" si="11"/>
        <v>0</v>
      </c>
      <c r="H26" s="213">
        <f t="shared" si="11"/>
        <v>0</v>
      </c>
      <c r="I26" s="213">
        <f t="shared" si="11"/>
        <v>0</v>
      </c>
      <c r="J26" s="213">
        <f t="shared" si="11"/>
        <v>0</v>
      </c>
      <c r="K26" s="213">
        <f t="shared" si="11"/>
        <v>0</v>
      </c>
      <c r="L26" s="213">
        <f t="shared" si="11"/>
        <v>0</v>
      </c>
      <c r="M26" s="213">
        <f t="shared" si="11"/>
        <v>0</v>
      </c>
      <c r="N26" s="213">
        <f t="shared" si="11"/>
        <v>0</v>
      </c>
      <c r="O26" s="213">
        <f t="shared" si="11"/>
        <v>0</v>
      </c>
      <c r="P26" s="213">
        <f t="shared" si="11"/>
        <v>0</v>
      </c>
      <c r="Q26" s="213">
        <f t="shared" si="11"/>
        <v>0</v>
      </c>
      <c r="R26" s="213">
        <f t="shared" si="11"/>
        <v>0</v>
      </c>
      <c r="S26" s="213">
        <f t="shared" si="11"/>
        <v>0</v>
      </c>
      <c r="T26" s="213">
        <f t="shared" si="11"/>
        <v>0</v>
      </c>
      <c r="U26" s="213">
        <f t="shared" si="11"/>
        <v>0</v>
      </c>
      <c r="V26" s="213">
        <f>V25+V20</f>
        <v>0</v>
      </c>
      <c r="W26" s="213">
        <f t="shared" si="11"/>
        <v>0</v>
      </c>
      <c r="X26" s="213">
        <f t="shared" si="11"/>
        <v>0</v>
      </c>
      <c r="Y26" s="213">
        <f t="shared" si="11"/>
        <v>0</v>
      </c>
      <c r="Z26" s="213">
        <f t="shared" si="11"/>
        <v>0</v>
      </c>
      <c r="AA26" s="213">
        <f t="shared" si="11"/>
        <v>0</v>
      </c>
      <c r="AB26" s="213">
        <f t="shared" si="11"/>
        <v>0</v>
      </c>
      <c r="AC26" s="213">
        <f t="shared" si="11"/>
        <v>0</v>
      </c>
      <c r="AD26" s="213">
        <f t="shared" si="11"/>
        <v>0</v>
      </c>
      <c r="AE26" s="213">
        <f t="shared" si="11"/>
        <v>0</v>
      </c>
      <c r="AF26" s="213">
        <f t="shared" si="11"/>
        <v>0</v>
      </c>
      <c r="AG26" s="213">
        <f t="shared" si="11"/>
        <v>0</v>
      </c>
      <c r="AH26" s="213">
        <f t="shared" si="11"/>
        <v>0</v>
      </c>
      <c r="AI26" s="213">
        <f t="shared" si="11"/>
        <v>0</v>
      </c>
      <c r="AJ26" s="213">
        <f t="shared" si="11"/>
        <v>0</v>
      </c>
      <c r="AK26" s="213">
        <f t="shared" si="11"/>
        <v>0</v>
      </c>
      <c r="AL26" s="213">
        <f t="shared" si="11"/>
        <v>0</v>
      </c>
      <c r="AM26" s="213">
        <f t="shared" si="11"/>
        <v>0</v>
      </c>
      <c r="AN26" s="213">
        <f>AN25+AN20</f>
        <v>0</v>
      </c>
      <c r="AO26" s="213">
        <f t="shared" si="11"/>
        <v>0</v>
      </c>
      <c r="AP26" s="213">
        <f t="shared" si="11"/>
        <v>0</v>
      </c>
      <c r="AQ26" s="213">
        <f t="shared" si="11"/>
        <v>0</v>
      </c>
      <c r="AR26" s="213">
        <f t="shared" si="11"/>
        <v>0</v>
      </c>
      <c r="AS26" s="213">
        <f t="shared" si="11"/>
        <v>0</v>
      </c>
      <c r="AT26" s="213">
        <f t="shared" si="11"/>
        <v>0</v>
      </c>
      <c r="AU26" s="213">
        <f t="shared" si="11"/>
        <v>0</v>
      </c>
      <c r="AV26" s="213">
        <f t="shared" si="11"/>
        <v>0</v>
      </c>
      <c r="AW26" s="213">
        <f t="shared" si="11"/>
        <v>0</v>
      </c>
      <c r="AX26" s="213">
        <f t="shared" si="11"/>
        <v>0</v>
      </c>
      <c r="AY26" s="213">
        <f t="shared" si="11"/>
        <v>0</v>
      </c>
      <c r="AZ26" s="213">
        <f t="shared" si="11"/>
        <v>0</v>
      </c>
      <c r="BA26" s="213">
        <f t="shared" si="11"/>
        <v>0</v>
      </c>
      <c r="BB26" s="213">
        <f t="shared" si="11"/>
        <v>0</v>
      </c>
      <c r="BC26" s="213">
        <f t="shared" si="11"/>
        <v>0</v>
      </c>
      <c r="BD26" s="213">
        <f t="shared" si="11"/>
        <v>0</v>
      </c>
      <c r="BE26" s="213">
        <f t="shared" si="11"/>
        <v>2</v>
      </c>
      <c r="BF26" s="213">
        <f>BF25+BF20</f>
        <v>1</v>
      </c>
      <c r="BG26" s="213">
        <f t="shared" si="11"/>
        <v>1</v>
      </c>
      <c r="BH26" s="213">
        <f t="shared" si="11"/>
        <v>1</v>
      </c>
      <c r="BI26" s="213">
        <f t="shared" si="11"/>
        <v>1</v>
      </c>
      <c r="BJ26" s="213">
        <f t="shared" si="11"/>
        <v>1</v>
      </c>
      <c r="BK26" s="213">
        <f t="shared" si="11"/>
        <v>1</v>
      </c>
      <c r="BL26" s="213">
        <f t="shared" si="11"/>
        <v>0</v>
      </c>
      <c r="BM26" s="213">
        <f t="shared" si="11"/>
        <v>0</v>
      </c>
      <c r="BN26" s="213">
        <f t="shared" si="11"/>
        <v>1</v>
      </c>
      <c r="BO26" s="213">
        <f t="shared" si="11"/>
        <v>0</v>
      </c>
      <c r="BP26" s="213">
        <f t="shared" si="11"/>
        <v>0</v>
      </c>
      <c r="BQ26" s="213">
        <f t="shared" si="11"/>
        <v>0</v>
      </c>
      <c r="BR26" s="213">
        <f t="shared" si="11"/>
        <v>0</v>
      </c>
      <c r="BS26" s="213">
        <f t="shared" si="11"/>
        <v>0</v>
      </c>
      <c r="BT26" s="213">
        <f t="shared" ref="BT26:BV26" si="12">BT25+BT20</f>
        <v>0</v>
      </c>
      <c r="BU26" s="213">
        <f t="shared" si="12"/>
        <v>0</v>
      </c>
      <c r="BV26" s="213">
        <f t="shared" si="12"/>
        <v>0</v>
      </c>
      <c r="BX26" s="586">
        <f>C26+D26+E26+F26+G26+H26+I26+J26+K26+L26+M26+N26+O26+P26+Q26+R26+S26+T26</f>
        <v>1</v>
      </c>
      <c r="BY26" s="587">
        <f>'3'!S26</f>
        <v>1</v>
      </c>
      <c r="BZ26" s="586">
        <f t="shared" si="1"/>
        <v>0</v>
      </c>
      <c r="CA26" s="587">
        <f>'3'!U26</f>
        <v>0</v>
      </c>
      <c r="CB26" s="586">
        <f t="shared" si="2"/>
        <v>0</v>
      </c>
      <c r="CC26" s="587">
        <f>'3'!W26</f>
        <v>0</v>
      </c>
      <c r="CD26" s="586">
        <f t="shared" si="3"/>
        <v>9</v>
      </c>
      <c r="CE26" s="587">
        <f>'3'!Y26</f>
        <v>9</v>
      </c>
      <c r="CF26" s="567">
        <f t="shared" si="4"/>
        <v>10</v>
      </c>
      <c r="CG26" s="562">
        <f>'2'!C26</f>
        <v>9</v>
      </c>
      <c r="CH26" s="576">
        <f>'2'!D26</f>
        <v>1</v>
      </c>
      <c r="CI26" s="521">
        <f t="shared" ref="CI26" si="13">C26+D26+E26+F26+G26+H26+I26+J26+K26+L26+M26+N26+O26+P26+U26+V26+W26+X26+Y26+Z26+AA26+AB26+AC26+AD26+AE26+AF26+AG26+AH26+AM26+AN26+AO26+AP26+AQ26+AR26+AS26+AT26+AU26+AV26+AW26+AX26+AY26+AZ26+BE26+BF26+BG26+BH26+BI26+BJ26+BK26+BL26+BM26+BN26+BO26+BP26+BQ26+BR26</f>
        <v>10</v>
      </c>
      <c r="CJ26" s="521">
        <f t="shared" ref="CJ26" si="14">Q26+R26+S26+T26+AI26+AJ26+AK26+AL26+BA26+BB26+BC26+BD26+BS26+BT26+BU26+BV26</f>
        <v>0</v>
      </c>
    </row>
    <row r="27" spans="1:88" ht="24.75" customHeight="1" x14ac:dyDescent="0.2">
      <c r="BX27" s="747" t="s">
        <v>507</v>
      </c>
      <c r="BY27" s="747"/>
      <c r="BZ27" s="747" t="s">
        <v>507</v>
      </c>
      <c r="CA27" s="747"/>
      <c r="CB27" s="747" t="s">
        <v>507</v>
      </c>
      <c r="CC27" s="747"/>
      <c r="CD27" s="747" t="s">
        <v>507</v>
      </c>
      <c r="CE27" s="747"/>
      <c r="CF27" s="568"/>
      <c r="CH27" s="747" t="s">
        <v>559</v>
      </c>
      <c r="CI27" s="747"/>
    </row>
    <row r="29" spans="1:88" x14ac:dyDescent="0.2">
      <c r="I29" s="500"/>
      <c r="J29" s="500"/>
      <c r="K29" s="500"/>
      <c r="L29" s="500"/>
      <c r="M29" s="500"/>
      <c r="N29" s="500"/>
      <c r="O29" s="500"/>
      <c r="P29" s="500"/>
      <c r="Q29" s="501"/>
      <c r="R29" s="501"/>
      <c r="S29" s="501"/>
      <c r="T29" s="501"/>
      <c r="U29" s="501"/>
      <c r="V29" s="501"/>
      <c r="W29" s="501"/>
      <c r="X29" s="501"/>
      <c r="Y29" s="501"/>
      <c r="Z29" s="501"/>
      <c r="AA29" s="501"/>
      <c r="AB29" s="501"/>
    </row>
    <row r="31" spans="1:88" x14ac:dyDescent="0.2">
      <c r="B31" s="472" t="s">
        <v>473</v>
      </c>
    </row>
    <row r="33" spans="2:27" ht="22.5" customHeight="1" x14ac:dyDescent="0.2">
      <c r="B33" s="749" t="s">
        <v>493</v>
      </c>
      <c r="C33" s="749"/>
      <c r="D33" s="749"/>
      <c r="E33" s="749"/>
      <c r="F33" s="749"/>
      <c r="G33" s="749"/>
      <c r="H33" s="749"/>
      <c r="I33" s="749"/>
      <c r="J33" s="749"/>
      <c r="K33" s="749"/>
      <c r="L33" s="749"/>
      <c r="M33" s="749"/>
      <c r="N33" s="749"/>
      <c r="O33" s="749"/>
      <c r="P33" s="749"/>
      <c r="Q33" s="749"/>
      <c r="R33" s="749"/>
      <c r="S33" s="749"/>
      <c r="T33" s="749"/>
      <c r="X33" s="503"/>
      <c r="Y33" s="503"/>
      <c r="Z33" s="503"/>
      <c r="AA33" s="503"/>
    </row>
    <row r="34" spans="2:27" x14ac:dyDescent="0.2">
      <c r="B34" s="512" t="s">
        <v>447</v>
      </c>
      <c r="C34" s="513" t="s">
        <v>458</v>
      </c>
      <c r="D34" s="513"/>
      <c r="E34" s="502"/>
      <c r="F34" s="502"/>
      <c r="G34" s="502"/>
      <c r="H34" s="502"/>
      <c r="I34" s="502"/>
      <c r="J34" s="502"/>
      <c r="K34" s="502"/>
      <c r="L34" s="504"/>
      <c r="M34" s="504"/>
      <c r="N34" s="504"/>
      <c r="O34" s="504"/>
      <c r="P34" s="504"/>
      <c r="Q34" s="504"/>
      <c r="R34" s="504"/>
      <c r="S34" s="504"/>
      <c r="T34" s="504"/>
      <c r="U34" s="504"/>
      <c r="V34" s="504"/>
      <c r="W34" s="504"/>
      <c r="X34" s="504"/>
    </row>
    <row r="35" spans="2:27" x14ac:dyDescent="0.2">
      <c r="B35" s="512" t="s">
        <v>557</v>
      </c>
      <c r="C35" s="513" t="s">
        <v>558</v>
      </c>
      <c r="D35" s="513"/>
      <c r="E35" s="502"/>
      <c r="F35" s="502"/>
      <c r="G35" s="502"/>
      <c r="H35" s="502"/>
      <c r="I35" s="502"/>
      <c r="J35" s="502"/>
      <c r="K35" s="502"/>
      <c r="L35" s="504"/>
      <c r="M35" s="504"/>
      <c r="N35" s="504"/>
      <c r="O35" s="504"/>
      <c r="P35" s="504"/>
      <c r="Q35" s="504"/>
      <c r="R35" s="504"/>
      <c r="S35" s="504"/>
      <c r="T35" s="504"/>
      <c r="U35" s="504"/>
      <c r="V35" s="504"/>
      <c r="W35" s="504"/>
      <c r="X35" s="504"/>
    </row>
    <row r="36" spans="2:27" x14ac:dyDescent="0.2">
      <c r="B36" s="512" t="s">
        <v>448</v>
      </c>
      <c r="C36" s="513" t="s">
        <v>463</v>
      </c>
      <c r="D36" s="513"/>
      <c r="E36" s="502"/>
      <c r="F36" s="502"/>
      <c r="G36" s="502"/>
      <c r="H36" s="502"/>
      <c r="I36" s="502"/>
      <c r="J36" s="502"/>
      <c r="K36" s="502"/>
      <c r="L36" s="504"/>
      <c r="M36" s="504"/>
      <c r="N36" s="504"/>
      <c r="O36" s="504"/>
      <c r="P36" s="504"/>
      <c r="Q36" s="504"/>
      <c r="R36" s="504"/>
      <c r="S36" s="504"/>
      <c r="T36" s="504"/>
      <c r="U36" s="504"/>
      <c r="V36" s="504"/>
      <c r="W36" s="504"/>
      <c r="X36" s="504"/>
    </row>
    <row r="37" spans="2:27" x14ac:dyDescent="0.2">
      <c r="B37" s="512" t="s">
        <v>449</v>
      </c>
      <c r="C37" s="513" t="s">
        <v>464</v>
      </c>
      <c r="D37" s="513"/>
      <c r="E37" s="502"/>
      <c r="F37" s="502"/>
      <c r="G37" s="502"/>
      <c r="H37" s="502"/>
      <c r="I37" s="502"/>
      <c r="J37" s="502"/>
      <c r="K37" s="502"/>
      <c r="L37" s="504"/>
      <c r="M37" s="504"/>
      <c r="N37" s="504"/>
      <c r="O37" s="504"/>
      <c r="P37" s="504"/>
      <c r="Q37" s="504"/>
      <c r="R37" s="504"/>
      <c r="S37" s="504"/>
      <c r="T37" s="504"/>
      <c r="U37" s="504"/>
      <c r="V37" s="504"/>
      <c r="W37" s="504"/>
      <c r="X37" s="504"/>
    </row>
    <row r="38" spans="2:27" ht="12.75" customHeight="1" x14ac:dyDescent="0.2">
      <c r="B38" s="512" t="s">
        <v>454</v>
      </c>
      <c r="C38" s="513" t="s">
        <v>487</v>
      </c>
      <c r="D38" s="513"/>
      <c r="E38" s="502"/>
      <c r="F38" s="502"/>
      <c r="G38" s="502"/>
      <c r="H38" s="502"/>
      <c r="I38" s="502"/>
      <c r="J38" s="502"/>
      <c r="K38" s="502"/>
      <c r="L38" s="504"/>
      <c r="M38" s="504"/>
      <c r="N38" s="504"/>
      <c r="O38" s="504"/>
      <c r="P38" s="504"/>
      <c r="Q38" s="504"/>
      <c r="R38" s="504"/>
      <c r="S38" s="504"/>
      <c r="T38" s="504"/>
      <c r="U38" s="504"/>
      <c r="V38" s="504"/>
      <c r="W38" s="504"/>
      <c r="X38" s="504"/>
    </row>
    <row r="39" spans="2:27" x14ac:dyDescent="0.2">
      <c r="B39" s="512" t="s">
        <v>450</v>
      </c>
      <c r="C39" s="513" t="s">
        <v>465</v>
      </c>
      <c r="D39" s="513"/>
      <c r="E39" s="502"/>
      <c r="F39" s="502"/>
      <c r="G39" s="502"/>
      <c r="H39" s="502"/>
      <c r="I39" s="502"/>
      <c r="J39" s="502"/>
      <c r="K39" s="502"/>
      <c r="L39" s="504"/>
      <c r="M39" s="504"/>
      <c r="N39" s="504"/>
      <c r="O39" s="504"/>
      <c r="P39" s="504"/>
      <c r="Q39" s="504"/>
      <c r="R39" s="504"/>
      <c r="S39" s="504"/>
      <c r="T39" s="504"/>
      <c r="U39" s="504"/>
      <c r="V39" s="504"/>
      <c r="W39" s="504"/>
      <c r="X39" s="504"/>
    </row>
    <row r="40" spans="2:27" x14ac:dyDescent="0.2">
      <c r="B40" s="512" t="s">
        <v>451</v>
      </c>
      <c r="C40" s="513" t="s">
        <v>466</v>
      </c>
      <c r="D40" s="513"/>
      <c r="E40" s="502"/>
      <c r="F40" s="502"/>
      <c r="G40" s="502"/>
      <c r="H40" s="502"/>
      <c r="I40" s="502"/>
      <c r="J40" s="502"/>
      <c r="K40" s="502"/>
      <c r="L40" s="504"/>
      <c r="M40" s="504"/>
      <c r="N40" s="504"/>
      <c r="O40" s="504"/>
      <c r="P40" s="504"/>
      <c r="Q40" s="504"/>
      <c r="R40" s="504"/>
      <c r="S40" s="504"/>
      <c r="T40" s="504"/>
      <c r="U40" s="504"/>
      <c r="V40" s="504"/>
      <c r="W40" s="504"/>
      <c r="X40" s="504"/>
    </row>
    <row r="41" spans="2:27" x14ac:dyDescent="0.2">
      <c r="B41" s="512" t="s">
        <v>452</v>
      </c>
      <c r="C41" s="513" t="s">
        <v>488</v>
      </c>
      <c r="D41" s="513"/>
      <c r="E41" s="502"/>
      <c r="F41" s="502"/>
      <c r="G41" s="502"/>
      <c r="H41" s="502"/>
      <c r="I41" s="502"/>
      <c r="J41" s="502"/>
      <c r="K41" s="502"/>
      <c r="L41" s="504"/>
      <c r="M41" s="504"/>
      <c r="N41" s="504"/>
      <c r="O41" s="504"/>
      <c r="P41" s="504"/>
      <c r="Q41" s="504"/>
      <c r="R41" s="504"/>
      <c r="S41" s="504"/>
      <c r="T41" s="504"/>
      <c r="U41" s="504"/>
      <c r="V41" s="504"/>
      <c r="W41" s="504"/>
      <c r="X41" s="504"/>
    </row>
    <row r="42" spans="2:27" x14ac:dyDescent="0.2">
      <c r="B42" s="512" t="s">
        <v>453</v>
      </c>
      <c r="C42" s="513" t="s">
        <v>489</v>
      </c>
      <c r="D42" s="513"/>
      <c r="E42" s="502"/>
      <c r="F42" s="502"/>
      <c r="G42" s="502"/>
      <c r="H42" s="502"/>
      <c r="I42" s="502"/>
      <c r="J42" s="502"/>
      <c r="K42" s="502"/>
      <c r="L42" s="504"/>
      <c r="M42" s="504"/>
      <c r="N42" s="504"/>
      <c r="O42" s="504"/>
      <c r="P42" s="504"/>
      <c r="Q42" s="504"/>
      <c r="R42" s="504"/>
      <c r="S42" s="504"/>
      <c r="T42" s="504"/>
      <c r="U42" s="504"/>
      <c r="V42" s="504"/>
      <c r="W42" s="504"/>
      <c r="X42" s="504"/>
    </row>
    <row r="43" spans="2:27" x14ac:dyDescent="0.2">
      <c r="B43" s="514" t="s">
        <v>455</v>
      </c>
      <c r="C43" s="513" t="s">
        <v>467</v>
      </c>
      <c r="D43" s="513"/>
      <c r="E43" s="502"/>
      <c r="F43" s="502"/>
      <c r="G43" s="502"/>
      <c r="H43" s="502"/>
      <c r="I43" s="502"/>
      <c r="J43" s="502"/>
      <c r="K43" s="502"/>
      <c r="L43" s="504"/>
      <c r="M43" s="504"/>
      <c r="N43" s="504"/>
      <c r="O43" s="504"/>
      <c r="P43" s="504"/>
      <c r="Q43" s="504"/>
      <c r="R43" s="504"/>
      <c r="S43" s="504"/>
      <c r="T43" s="504"/>
      <c r="U43" s="504"/>
      <c r="V43" s="504"/>
      <c r="W43" s="504"/>
      <c r="X43" s="504"/>
    </row>
    <row r="44" spans="2:27" x14ac:dyDescent="0.2">
      <c r="B44" s="514" t="s">
        <v>468</v>
      </c>
      <c r="C44" s="513" t="s">
        <v>490</v>
      </c>
      <c r="D44" s="513"/>
      <c r="E44" s="502"/>
      <c r="F44" s="502"/>
      <c r="G44" s="502"/>
      <c r="H44" s="502"/>
      <c r="I44" s="502"/>
      <c r="J44" s="502"/>
      <c r="K44" s="502"/>
      <c r="L44" s="474"/>
      <c r="M44" s="474"/>
      <c r="N44" s="474"/>
      <c r="O44" s="474"/>
      <c r="P44" s="474"/>
      <c r="Q44" s="474"/>
      <c r="R44" s="474"/>
      <c r="S44" s="474"/>
      <c r="T44" s="474"/>
      <c r="U44" s="474"/>
      <c r="V44" s="668"/>
      <c r="W44" s="474"/>
      <c r="X44" s="474"/>
    </row>
    <row r="45" spans="2:27" x14ac:dyDescent="0.2">
      <c r="B45" s="514" t="s">
        <v>469</v>
      </c>
      <c r="C45" s="513" t="s">
        <v>486</v>
      </c>
      <c r="D45" s="513"/>
      <c r="E45" s="502"/>
      <c r="F45" s="502"/>
      <c r="G45" s="502"/>
      <c r="H45" s="502"/>
      <c r="I45" s="502"/>
      <c r="J45" s="502"/>
      <c r="K45" s="502"/>
      <c r="L45" s="474"/>
      <c r="M45" s="474"/>
      <c r="N45" s="474"/>
      <c r="O45" s="474"/>
      <c r="P45" s="474"/>
      <c r="Q45" s="474"/>
      <c r="R45" s="474"/>
      <c r="S45" s="474"/>
      <c r="T45" s="474"/>
      <c r="U45" s="474"/>
      <c r="V45" s="668"/>
      <c r="W45" s="474"/>
      <c r="X45" s="474"/>
    </row>
    <row r="46" spans="2:27" x14ac:dyDescent="0.2">
      <c r="B46" s="514" t="s">
        <v>470</v>
      </c>
      <c r="C46" s="513" t="s">
        <v>491</v>
      </c>
      <c r="D46" s="513"/>
      <c r="E46" s="502"/>
      <c r="F46" s="502"/>
      <c r="G46" s="502"/>
      <c r="H46" s="502"/>
      <c r="I46" s="502"/>
      <c r="J46" s="502"/>
      <c r="K46" s="502"/>
      <c r="L46" s="474"/>
      <c r="M46" s="474"/>
      <c r="N46" s="474"/>
      <c r="O46" s="474"/>
      <c r="P46" s="474"/>
      <c r="Q46" s="474"/>
      <c r="R46" s="474"/>
      <c r="S46" s="474"/>
      <c r="T46" s="474"/>
      <c r="U46" s="474"/>
      <c r="V46" s="668"/>
      <c r="W46" s="474"/>
      <c r="X46" s="474"/>
    </row>
    <row r="47" spans="2:27" x14ac:dyDescent="0.2">
      <c r="B47" s="514" t="s">
        <v>471</v>
      </c>
      <c r="C47" s="513" t="s">
        <v>492</v>
      </c>
      <c r="D47" s="513"/>
      <c r="E47" s="502"/>
      <c r="F47" s="502"/>
      <c r="G47" s="502"/>
      <c r="H47" s="502"/>
      <c r="I47" s="502"/>
      <c r="J47" s="502"/>
      <c r="K47" s="502"/>
      <c r="L47" s="474"/>
      <c r="M47" s="474"/>
      <c r="N47" s="474"/>
      <c r="O47" s="474"/>
      <c r="P47" s="474"/>
      <c r="Q47" s="474"/>
      <c r="R47" s="474"/>
      <c r="S47" s="474"/>
      <c r="T47" s="474"/>
      <c r="U47" s="474"/>
      <c r="V47" s="668"/>
      <c r="W47" s="474"/>
      <c r="X47" s="474"/>
    </row>
    <row r="48" spans="2:27" x14ac:dyDescent="0.2">
      <c r="B48" s="515" t="s">
        <v>456</v>
      </c>
      <c r="C48" s="516" t="s">
        <v>459</v>
      </c>
      <c r="D48" s="516"/>
      <c r="E48" s="502"/>
      <c r="F48" s="502"/>
      <c r="G48" s="502"/>
      <c r="H48" s="502"/>
      <c r="I48" s="502"/>
      <c r="J48" s="502"/>
      <c r="K48" s="502"/>
      <c r="L48" s="504"/>
      <c r="M48" s="504"/>
      <c r="N48" s="504"/>
      <c r="O48" s="504"/>
      <c r="P48" s="504"/>
      <c r="Q48" s="504"/>
      <c r="R48" s="504"/>
      <c r="S48" s="504"/>
      <c r="T48" s="504"/>
      <c r="U48" s="504"/>
      <c r="V48" s="504"/>
      <c r="W48" s="504"/>
      <c r="X48" s="504"/>
    </row>
    <row r="49" spans="2:25" x14ac:dyDescent="0.2">
      <c r="B49" s="515" t="s">
        <v>62</v>
      </c>
      <c r="C49" s="516" t="s">
        <v>460</v>
      </c>
      <c r="D49" s="516"/>
      <c r="E49" s="502"/>
      <c r="F49" s="502"/>
      <c r="G49" s="502"/>
      <c r="H49" s="502"/>
      <c r="I49" s="502"/>
      <c r="J49" s="502"/>
      <c r="K49" s="502"/>
      <c r="L49" s="504"/>
      <c r="M49" s="504"/>
      <c r="N49" s="504"/>
      <c r="O49" s="504"/>
      <c r="P49" s="504"/>
      <c r="Q49" s="504"/>
      <c r="R49" s="504"/>
      <c r="S49" s="504"/>
      <c r="T49" s="504"/>
      <c r="U49" s="504"/>
      <c r="V49" s="504"/>
      <c r="W49" s="504"/>
      <c r="X49" s="504"/>
    </row>
    <row r="50" spans="2:25" x14ac:dyDescent="0.2">
      <c r="B50" s="517" t="s">
        <v>61</v>
      </c>
      <c r="C50" s="518" t="s">
        <v>461</v>
      </c>
      <c r="D50" s="518"/>
      <c r="E50" s="502"/>
      <c r="F50" s="502"/>
      <c r="G50" s="502"/>
      <c r="H50" s="502"/>
      <c r="I50" s="502"/>
      <c r="J50" s="502"/>
      <c r="K50" s="502"/>
      <c r="L50" s="504"/>
      <c r="M50" s="504"/>
      <c r="N50" s="504"/>
      <c r="O50" s="504"/>
      <c r="P50" s="504"/>
      <c r="Q50" s="504"/>
      <c r="R50" s="504"/>
      <c r="S50" s="504"/>
      <c r="T50" s="504"/>
      <c r="U50" s="504"/>
      <c r="V50" s="504"/>
      <c r="W50" s="504"/>
      <c r="X50" s="504"/>
    </row>
    <row r="51" spans="2:25" x14ac:dyDescent="0.2">
      <c r="B51" s="517" t="s">
        <v>457</v>
      </c>
      <c r="C51" s="518" t="s">
        <v>462</v>
      </c>
      <c r="D51" s="518"/>
      <c r="E51" s="502"/>
      <c r="F51" s="502"/>
      <c r="G51" s="502"/>
      <c r="H51" s="502"/>
      <c r="I51" s="502"/>
      <c r="J51" s="502"/>
      <c r="K51" s="502"/>
      <c r="L51" s="504"/>
      <c r="M51" s="504"/>
      <c r="N51" s="504"/>
      <c r="O51" s="504"/>
      <c r="P51" s="504"/>
      <c r="Q51" s="504"/>
      <c r="R51" s="504"/>
      <c r="S51" s="504"/>
      <c r="T51" s="504"/>
      <c r="U51" s="504"/>
      <c r="V51" s="504"/>
      <c r="W51" s="504"/>
      <c r="X51" s="504"/>
    </row>
    <row r="52" spans="2:25" x14ac:dyDescent="0.2">
      <c r="B52" s="473"/>
      <c r="C52" s="502"/>
      <c r="D52" s="502"/>
      <c r="E52" s="502"/>
      <c r="F52" s="502"/>
      <c r="G52" s="502"/>
      <c r="H52" s="502"/>
      <c r="I52" s="502"/>
      <c r="J52" s="502"/>
      <c r="K52" s="502"/>
      <c r="L52" s="504"/>
      <c r="M52" s="504"/>
      <c r="N52" s="504"/>
      <c r="O52" s="504"/>
      <c r="P52" s="504"/>
      <c r="Q52" s="504"/>
      <c r="R52" s="504"/>
      <c r="S52" s="504"/>
      <c r="T52" s="504"/>
      <c r="U52" s="504"/>
      <c r="V52" s="504"/>
      <c r="W52" s="504"/>
      <c r="X52" s="504"/>
    </row>
    <row r="53" spans="2:25" ht="26.25" customHeight="1" x14ac:dyDescent="0.2">
      <c r="B53" s="750" t="s">
        <v>517</v>
      </c>
      <c r="C53" s="750"/>
      <c r="D53" s="750"/>
      <c r="E53" s="750"/>
      <c r="F53" s="750"/>
      <c r="G53" s="750"/>
      <c r="H53" s="750"/>
      <c r="I53" s="750"/>
      <c r="J53" s="750"/>
      <c r="K53" s="750"/>
      <c r="L53" s="750"/>
      <c r="M53" s="750"/>
      <c r="N53" s="750"/>
      <c r="O53" s="750"/>
      <c r="P53" s="750"/>
      <c r="Q53" s="750"/>
      <c r="R53" s="750"/>
      <c r="S53" s="750"/>
      <c r="T53" s="750"/>
      <c r="U53" s="750"/>
      <c r="V53" s="750"/>
      <c r="W53" s="750"/>
      <c r="X53" s="750"/>
      <c r="Y53" s="750"/>
    </row>
    <row r="54" spans="2:25" ht="24.75" customHeight="1" x14ac:dyDescent="0.2">
      <c r="B54" s="750" t="s">
        <v>549</v>
      </c>
      <c r="C54" s="750"/>
      <c r="D54" s="750"/>
      <c r="E54" s="750"/>
      <c r="F54" s="750"/>
      <c r="G54" s="750"/>
      <c r="H54" s="750"/>
      <c r="I54" s="750"/>
      <c r="J54" s="750"/>
      <c r="K54" s="750"/>
      <c r="L54" s="750"/>
      <c r="M54" s="750"/>
      <c r="N54" s="750"/>
      <c r="O54" s="750"/>
      <c r="P54" s="750"/>
      <c r="Q54" s="750"/>
      <c r="R54" s="750"/>
      <c r="S54" s="750"/>
      <c r="T54" s="750"/>
      <c r="U54" s="750"/>
      <c r="V54" s="750"/>
      <c r="W54" s="750"/>
      <c r="X54" s="750"/>
      <c r="Y54" s="750"/>
    </row>
    <row r="55" spans="2:25" x14ac:dyDescent="0.2">
      <c r="B55" s="473"/>
      <c r="C55" s="748"/>
      <c r="D55" s="748"/>
      <c r="E55" s="748"/>
      <c r="F55" s="748"/>
      <c r="G55" s="748"/>
      <c r="H55" s="748"/>
      <c r="I55" s="748"/>
      <c r="J55" s="748"/>
      <c r="K55" s="748"/>
      <c r="L55" s="748"/>
      <c r="M55" s="748"/>
      <c r="N55" s="748"/>
      <c r="O55" s="748"/>
      <c r="P55" s="748"/>
      <c r="Q55" s="748"/>
      <c r="R55" s="748"/>
      <c r="S55" s="748"/>
      <c r="T55" s="748"/>
      <c r="U55" s="748"/>
      <c r="V55" s="748"/>
      <c r="W55" s="748"/>
      <c r="X55" s="748"/>
    </row>
    <row r="56" spans="2:25" ht="43.5" customHeight="1" x14ac:dyDescent="0.2">
      <c r="B56" s="730" t="s">
        <v>494</v>
      </c>
      <c r="C56" s="730"/>
      <c r="D56" s="730"/>
      <c r="E56" s="730"/>
      <c r="F56" s="730"/>
      <c r="G56" s="730"/>
      <c r="H56" s="730"/>
      <c r="I56" s="730"/>
      <c r="J56" s="730"/>
      <c r="K56" s="730"/>
      <c r="L56" s="730"/>
      <c r="M56" s="730"/>
      <c r="N56" s="730"/>
      <c r="O56" s="730"/>
      <c r="P56" s="730"/>
      <c r="Q56" s="730"/>
      <c r="R56" s="730"/>
      <c r="S56" s="730"/>
      <c r="T56" s="730"/>
      <c r="U56" s="730"/>
      <c r="V56" s="667"/>
      <c r="W56" s="9"/>
      <c r="X56" s="9"/>
    </row>
    <row r="57" spans="2:25" x14ac:dyDescent="0.2">
      <c r="B57" s="8"/>
      <c r="C57" s="725"/>
      <c r="D57" s="725"/>
      <c r="E57" s="725"/>
      <c r="F57" s="725"/>
      <c r="G57" s="725"/>
      <c r="H57" s="725"/>
      <c r="I57" s="725"/>
      <c r="J57" s="725"/>
      <c r="K57" s="725"/>
      <c r="L57" s="725"/>
      <c r="M57" s="725"/>
      <c r="N57" s="725"/>
      <c r="O57" s="725"/>
      <c r="P57" s="725"/>
      <c r="Q57" s="725"/>
      <c r="R57" s="725"/>
      <c r="S57" s="725"/>
      <c r="T57" s="725"/>
      <c r="U57" s="725"/>
      <c r="V57" s="725"/>
      <c r="W57" s="725"/>
      <c r="X57" s="725"/>
    </row>
  </sheetData>
  <mergeCells count="35">
    <mergeCell ref="CH27:CI27"/>
    <mergeCell ref="C55:K55"/>
    <mergeCell ref="L55:O55"/>
    <mergeCell ref="P55:S55"/>
    <mergeCell ref="T55:X55"/>
    <mergeCell ref="B33:T33"/>
    <mergeCell ref="BX27:BY27"/>
    <mergeCell ref="BZ27:CA27"/>
    <mergeCell ref="CB27:CC27"/>
    <mergeCell ref="CD27:CE27"/>
    <mergeCell ref="B54:Y54"/>
    <mergeCell ref="B53:Y53"/>
    <mergeCell ref="B56:U56"/>
    <mergeCell ref="C57:K57"/>
    <mergeCell ref="L57:O57"/>
    <mergeCell ref="P57:S57"/>
    <mergeCell ref="T57:X57"/>
    <mergeCell ref="C7:T7"/>
    <mergeCell ref="U7:AL7"/>
    <mergeCell ref="AM7:BD7"/>
    <mergeCell ref="BE7:BV7"/>
    <mergeCell ref="A4:A6"/>
    <mergeCell ref="B4:B6"/>
    <mergeCell ref="C5:T5"/>
    <mergeCell ref="CI5:CJ5"/>
    <mergeCell ref="A1:BV1"/>
    <mergeCell ref="BX5:BY5"/>
    <mergeCell ref="BZ5:CA5"/>
    <mergeCell ref="CB5:CC5"/>
    <mergeCell ref="BX4:CE4"/>
    <mergeCell ref="BE5:BV5"/>
    <mergeCell ref="AM5:BD5"/>
    <mergeCell ref="U5:AL5"/>
    <mergeCell ref="C4:BV4"/>
    <mergeCell ref="CD5:CE5"/>
  </mergeCells>
  <pageMargins left="0.25" right="0.25" top="0.75" bottom="0.75" header="0.3" footer="0.3"/>
  <pageSetup paperSize="9"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9"/>
  <sheetViews>
    <sheetView tabSelected="1" topLeftCell="B4" zoomScaleNormal="100" workbookViewId="0">
      <selection activeCell="L8" sqref="L8"/>
    </sheetView>
  </sheetViews>
  <sheetFormatPr defaultColWidth="9.140625" defaultRowHeight="12.75" x14ac:dyDescent="0.2"/>
  <cols>
    <col min="1" max="1" width="3.7109375" style="3" customWidth="1"/>
    <col min="2" max="2" width="27" style="4" customWidth="1"/>
    <col min="3" max="3" width="4.28515625" style="14" customWidth="1"/>
    <col min="4" max="9" width="3.7109375" style="3" customWidth="1"/>
    <col min="10" max="10" width="4.85546875" style="3" customWidth="1"/>
    <col min="11" max="11" width="6.140625" style="3" customWidth="1"/>
    <col min="12" max="12" width="5.7109375" style="3" customWidth="1"/>
    <col min="13" max="13" width="6.7109375" style="3" customWidth="1"/>
    <col min="14" max="14" width="6.140625" style="3" customWidth="1"/>
    <col min="15" max="15" width="3.5703125" style="3" customWidth="1"/>
    <col min="16" max="16" width="3.7109375" style="3" customWidth="1"/>
    <col min="17" max="17" width="6.28515625" style="3" customWidth="1"/>
    <col min="18" max="18" width="4.42578125" style="3" customWidth="1"/>
    <col min="19" max="19" width="4.42578125" style="15" customWidth="1"/>
    <col min="20" max="20" width="7.28515625" style="519" customWidth="1"/>
    <col min="21" max="21" width="6.85546875" style="519" customWidth="1"/>
    <col min="22" max="22" width="3.7109375" style="519" customWidth="1"/>
    <col min="23" max="23" width="15" style="519" bestFit="1" customWidth="1"/>
    <col min="24" max="25" width="5.42578125" style="519" bestFit="1" customWidth="1"/>
    <col min="26" max="26" width="4.140625" style="519" customWidth="1"/>
    <col min="27" max="30" width="9.140625" style="585"/>
    <col min="31" max="16384" width="9.140625" style="212"/>
  </cols>
  <sheetData>
    <row r="1" spans="1:30" s="168" customFormat="1" ht="32.25" customHeight="1" x14ac:dyDescent="0.2">
      <c r="A1" s="707" t="s">
        <v>438</v>
      </c>
      <c r="B1" s="707"/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707"/>
      <c r="O1" s="707"/>
      <c r="P1" s="707"/>
      <c r="Q1" s="707"/>
      <c r="R1" s="707"/>
      <c r="S1" s="143"/>
      <c r="T1" s="524"/>
      <c r="U1" s="524"/>
      <c r="V1" s="524"/>
      <c r="W1" s="524"/>
      <c r="X1" s="524"/>
      <c r="Y1" s="524"/>
      <c r="Z1" s="519"/>
      <c r="AA1" s="519"/>
      <c r="AB1" s="519"/>
      <c r="AC1" s="519"/>
      <c r="AD1" s="519"/>
    </row>
    <row r="2" spans="1:30" s="168" customFormat="1" ht="34.5" customHeight="1" x14ac:dyDescent="0.2">
      <c r="A2" s="753" t="s">
        <v>306</v>
      </c>
      <c r="B2" s="753"/>
      <c r="C2" s="753"/>
      <c r="D2" s="753"/>
      <c r="E2" s="753"/>
      <c r="F2" s="753"/>
      <c r="G2" s="753"/>
      <c r="H2" s="753"/>
      <c r="I2" s="753"/>
      <c r="J2" s="753"/>
      <c r="K2" s="753"/>
      <c r="L2" s="753"/>
      <c r="M2" s="753"/>
      <c r="N2" s="753"/>
      <c r="O2" s="753"/>
      <c r="P2" s="753"/>
      <c r="Q2" s="753"/>
      <c r="R2" s="753"/>
      <c r="S2" s="143"/>
      <c r="T2" s="524"/>
      <c r="U2" s="524"/>
      <c r="V2" s="524"/>
      <c r="W2" s="524"/>
      <c r="X2" s="524"/>
      <c r="Y2" s="524"/>
      <c r="Z2" s="519"/>
      <c r="AA2" s="519"/>
      <c r="AB2" s="519"/>
      <c r="AC2" s="519"/>
      <c r="AD2" s="519"/>
    </row>
    <row r="3" spans="1:30" s="168" customFormat="1" x14ac:dyDescent="0.2">
      <c r="A3" s="84"/>
      <c r="B3" s="111"/>
      <c r="C3" s="14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143"/>
      <c r="T3" s="535"/>
      <c r="U3" s="535"/>
      <c r="V3" s="535"/>
      <c r="W3" s="535"/>
      <c r="X3" s="535"/>
      <c r="Y3" s="535"/>
      <c r="Z3" s="519"/>
      <c r="AA3" s="519"/>
      <c r="AB3" s="519"/>
      <c r="AC3" s="519"/>
      <c r="AD3" s="519"/>
    </row>
    <row r="4" spans="1:30" s="168" customFormat="1" ht="78" customHeight="1" x14ac:dyDescent="0.2">
      <c r="A4" s="705" t="s">
        <v>13</v>
      </c>
      <c r="B4" s="692" t="s">
        <v>562</v>
      </c>
      <c r="C4" s="705" t="s">
        <v>65</v>
      </c>
      <c r="D4" s="692" t="s">
        <v>59</v>
      </c>
      <c r="E4" s="692"/>
      <c r="F4" s="692"/>
      <c r="G4" s="692"/>
      <c r="H4" s="692"/>
      <c r="I4" s="692"/>
      <c r="J4" s="692"/>
      <c r="K4" s="705" t="s">
        <v>67</v>
      </c>
      <c r="L4" s="705" t="s">
        <v>68</v>
      </c>
      <c r="M4" s="705" t="s">
        <v>69</v>
      </c>
      <c r="N4" s="705" t="s">
        <v>70</v>
      </c>
      <c r="O4" s="705" t="s">
        <v>308</v>
      </c>
      <c r="P4" s="698" t="s">
        <v>535</v>
      </c>
      <c r="Q4" s="705" t="s">
        <v>307</v>
      </c>
      <c r="R4" s="705" t="s">
        <v>536</v>
      </c>
      <c r="S4" s="143"/>
      <c r="T4" s="703" t="s">
        <v>27</v>
      </c>
      <c r="U4" s="703"/>
      <c r="V4" s="703"/>
      <c r="W4" s="703"/>
      <c r="X4" s="703"/>
      <c r="Y4" s="703"/>
      <c r="Z4" s="519"/>
      <c r="AA4" s="519"/>
      <c r="AB4" s="519"/>
      <c r="AC4" s="519"/>
      <c r="AD4" s="519"/>
    </row>
    <row r="5" spans="1:30" s="168" customFormat="1" ht="123" customHeight="1" x14ac:dyDescent="0.2">
      <c r="A5" s="698"/>
      <c r="B5" s="754"/>
      <c r="C5" s="698"/>
      <c r="D5" s="163" t="s">
        <v>60</v>
      </c>
      <c r="E5" s="163" t="s">
        <v>61</v>
      </c>
      <c r="F5" s="163" t="s">
        <v>62</v>
      </c>
      <c r="G5" s="163" t="s">
        <v>63</v>
      </c>
      <c r="H5" s="163" t="s">
        <v>310</v>
      </c>
      <c r="I5" s="163" t="s">
        <v>64</v>
      </c>
      <c r="J5" s="145" t="s">
        <v>311</v>
      </c>
      <c r="K5" s="698"/>
      <c r="L5" s="698"/>
      <c r="M5" s="698"/>
      <c r="N5" s="698"/>
      <c r="O5" s="698"/>
      <c r="P5" s="699"/>
      <c r="Q5" s="698"/>
      <c r="R5" s="698"/>
      <c r="S5" s="143"/>
      <c r="T5" s="755" t="s">
        <v>273</v>
      </c>
      <c r="U5" s="755"/>
      <c r="V5" s="524"/>
      <c r="W5" s="755" t="s">
        <v>7</v>
      </c>
      <c r="X5" s="755"/>
      <c r="Y5" s="755"/>
      <c r="Z5" s="519"/>
      <c r="AA5" s="519"/>
      <c r="AB5" s="519"/>
      <c r="AC5" s="519"/>
      <c r="AD5" s="519"/>
    </row>
    <row r="6" spans="1:30" s="168" customFormat="1" x14ac:dyDescent="0.2">
      <c r="A6" s="146">
        <v>1</v>
      </c>
      <c r="B6" s="146">
        <v>2</v>
      </c>
      <c r="C6" s="146">
        <v>3</v>
      </c>
      <c r="D6" s="146">
        <v>4</v>
      </c>
      <c r="E6" s="146">
        <v>5</v>
      </c>
      <c r="F6" s="146">
        <v>6</v>
      </c>
      <c r="G6" s="146">
        <v>7</v>
      </c>
      <c r="H6" s="146">
        <v>8</v>
      </c>
      <c r="I6" s="146">
        <v>9</v>
      </c>
      <c r="J6" s="146">
        <v>10</v>
      </c>
      <c r="K6" s="146">
        <v>11</v>
      </c>
      <c r="L6" s="146">
        <v>12</v>
      </c>
      <c r="M6" s="146">
        <v>13</v>
      </c>
      <c r="N6" s="146">
        <v>14</v>
      </c>
      <c r="O6" s="756">
        <v>15</v>
      </c>
      <c r="P6" s="757"/>
      <c r="Q6" s="146">
        <v>16</v>
      </c>
      <c r="R6" s="146">
        <v>17</v>
      </c>
      <c r="S6" s="143"/>
      <c r="T6" s="577" t="s">
        <v>6</v>
      </c>
      <c r="U6" s="577" t="s">
        <v>8</v>
      </c>
      <c r="V6" s="524"/>
      <c r="W6" s="524" t="s">
        <v>10</v>
      </c>
      <c r="X6" s="524" t="s">
        <v>9</v>
      </c>
      <c r="Y6" s="524" t="s">
        <v>11</v>
      </c>
      <c r="Z6" s="519"/>
      <c r="AA6" s="519"/>
      <c r="AB6" s="519"/>
      <c r="AC6" s="519"/>
      <c r="AD6" s="519"/>
    </row>
    <row r="7" spans="1:30" s="168" customFormat="1" x14ac:dyDescent="0.2">
      <c r="A7" s="47"/>
      <c r="B7" s="214" t="str">
        <f>'1'!B10</f>
        <v>Среднего общего образования</v>
      </c>
      <c r="C7" s="217"/>
      <c r="D7" s="26"/>
      <c r="E7" s="26"/>
      <c r="F7" s="26"/>
      <c r="G7" s="26"/>
      <c r="H7" s="26"/>
      <c r="I7" s="26"/>
      <c r="J7" s="220"/>
      <c r="K7" s="26"/>
      <c r="L7" s="26"/>
      <c r="M7" s="26"/>
      <c r="N7" s="26"/>
      <c r="O7" s="26"/>
      <c r="P7" s="26"/>
      <c r="Q7" s="26"/>
      <c r="R7" s="26"/>
      <c r="S7" s="143"/>
      <c r="T7" s="524"/>
      <c r="U7" s="524"/>
      <c r="V7" s="524"/>
      <c r="W7" s="524"/>
      <c r="X7" s="524"/>
      <c r="Y7" s="527"/>
      <c r="Z7" s="578"/>
      <c r="AA7" s="519"/>
      <c r="AB7" s="519"/>
      <c r="AC7" s="519"/>
      <c r="AD7" s="519"/>
    </row>
    <row r="8" spans="1:30" s="168" customFormat="1" ht="76.5" x14ac:dyDescent="0.2">
      <c r="A8" s="47"/>
      <c r="B8" s="214" t="str">
        <f>'1'!B11</f>
        <v>Муниципальное бюджетное общеобразовательное учреждение средняя общеобразовательная школасельского поселения "Поселок Тумнин"</v>
      </c>
      <c r="C8" s="218">
        <v>1</v>
      </c>
      <c r="D8" s="132">
        <v>2</v>
      </c>
      <c r="E8" s="132">
        <v>1</v>
      </c>
      <c r="F8" s="127">
        <v>1</v>
      </c>
      <c r="G8" s="127">
        <v>11</v>
      </c>
      <c r="H8" s="127">
        <v>10</v>
      </c>
      <c r="I8" s="127">
        <v>4</v>
      </c>
      <c r="J8" s="215">
        <v>29</v>
      </c>
      <c r="K8" s="26">
        <v>29</v>
      </c>
      <c r="L8" s="26">
        <v>21</v>
      </c>
      <c r="M8" s="26">
        <v>20</v>
      </c>
      <c r="N8" s="26">
        <v>16</v>
      </c>
      <c r="O8" s="26"/>
      <c r="P8" s="26"/>
      <c r="Q8" s="26">
        <v>1</v>
      </c>
      <c r="R8" s="26">
        <v>1</v>
      </c>
      <c r="S8" s="143"/>
      <c r="T8" s="527">
        <f>G8+H8</f>
        <v>21</v>
      </c>
      <c r="U8" s="524">
        <f>L8</f>
        <v>21</v>
      </c>
      <c r="V8" s="524"/>
      <c r="W8" s="524">
        <f>(J8+M8)-(L8+N8)</f>
        <v>12</v>
      </c>
      <c r="X8" s="524"/>
      <c r="Y8" s="527">
        <f>'3'!H9</f>
        <v>12</v>
      </c>
      <c r="Z8" s="578"/>
      <c r="AA8" s="519"/>
      <c r="AB8" s="519"/>
      <c r="AC8" s="519"/>
      <c r="AD8" s="519"/>
    </row>
    <row r="9" spans="1:30" s="168" customFormat="1" x14ac:dyDescent="0.2">
      <c r="A9" s="47"/>
      <c r="B9" s="214">
        <f>'1'!B12</f>
        <v>0</v>
      </c>
      <c r="C9" s="218"/>
      <c r="D9" s="132"/>
      <c r="E9" s="132"/>
      <c r="F9" s="127"/>
      <c r="G9" s="127"/>
      <c r="H9" s="127"/>
      <c r="I9" s="127"/>
      <c r="J9" s="215">
        <f t="shared" ref="J9:J17" si="0">I9+H9+G9+F9+E9+D9</f>
        <v>0</v>
      </c>
      <c r="K9" s="26"/>
      <c r="L9" s="26"/>
      <c r="M9" s="26"/>
      <c r="N9" s="26"/>
      <c r="O9" s="26"/>
      <c r="P9" s="26"/>
      <c r="Q9" s="26"/>
      <c r="R9" s="26"/>
      <c r="S9" s="143"/>
      <c r="T9" s="527">
        <f t="shared" ref="T9:T18" si="1">G9+H9</f>
        <v>0</v>
      </c>
      <c r="U9" s="524">
        <f t="shared" ref="U9:U18" si="2">L9</f>
        <v>0</v>
      </c>
      <c r="V9" s="524"/>
      <c r="W9" s="524">
        <f t="shared" ref="W9:W18" si="3">(J9+M9)-(L9+N9)</f>
        <v>0</v>
      </c>
      <c r="X9" s="524"/>
      <c r="Y9" s="527">
        <f>'3'!H10</f>
        <v>0</v>
      </c>
      <c r="Z9" s="578"/>
      <c r="AA9" s="519"/>
      <c r="AB9" s="519"/>
      <c r="AC9" s="519"/>
      <c r="AD9" s="519"/>
    </row>
    <row r="10" spans="1:30" s="168" customFormat="1" x14ac:dyDescent="0.2">
      <c r="A10" s="47"/>
      <c r="B10" s="214">
        <f>'1'!B13</f>
        <v>0</v>
      </c>
      <c r="C10" s="218"/>
      <c r="D10" s="132"/>
      <c r="E10" s="132"/>
      <c r="F10" s="127"/>
      <c r="G10" s="127"/>
      <c r="H10" s="127"/>
      <c r="I10" s="127"/>
      <c r="J10" s="215">
        <f t="shared" si="0"/>
        <v>0</v>
      </c>
      <c r="K10" s="26"/>
      <c r="L10" s="26"/>
      <c r="M10" s="26"/>
      <c r="N10" s="26"/>
      <c r="O10" s="26"/>
      <c r="P10" s="26"/>
      <c r="Q10" s="26"/>
      <c r="R10" s="26"/>
      <c r="S10" s="143"/>
      <c r="T10" s="527">
        <f t="shared" si="1"/>
        <v>0</v>
      </c>
      <c r="U10" s="524">
        <f t="shared" si="2"/>
        <v>0</v>
      </c>
      <c r="V10" s="524"/>
      <c r="W10" s="524">
        <f t="shared" si="3"/>
        <v>0</v>
      </c>
      <c r="X10" s="524"/>
      <c r="Y10" s="527">
        <f>'3'!H11</f>
        <v>0</v>
      </c>
      <c r="Z10" s="578"/>
      <c r="AA10" s="519"/>
      <c r="AB10" s="519"/>
      <c r="AC10" s="519"/>
      <c r="AD10" s="519"/>
    </row>
    <row r="11" spans="1:30" s="168" customFormat="1" x14ac:dyDescent="0.2">
      <c r="A11" s="47"/>
      <c r="B11" s="214" t="str">
        <f>'1'!B14</f>
        <v>Основного общего образования</v>
      </c>
      <c r="C11" s="217"/>
      <c r="D11" s="26"/>
      <c r="E11" s="26"/>
      <c r="F11" s="26"/>
      <c r="G11" s="26"/>
      <c r="H11" s="26"/>
      <c r="I11" s="26"/>
      <c r="J11" s="215"/>
      <c r="K11" s="26"/>
      <c r="L11" s="26"/>
      <c r="M11" s="26"/>
      <c r="N11" s="26"/>
      <c r="O11" s="26"/>
      <c r="P11" s="26"/>
      <c r="Q11" s="26"/>
      <c r="R11" s="26"/>
      <c r="S11" s="143"/>
      <c r="T11" s="527"/>
      <c r="U11" s="524"/>
      <c r="V11" s="524"/>
      <c r="W11" s="524"/>
      <c r="X11" s="524"/>
      <c r="Y11" s="527"/>
      <c r="Z11" s="578"/>
      <c r="AA11" s="519"/>
      <c r="AB11" s="519"/>
      <c r="AC11" s="519"/>
      <c r="AD11" s="519"/>
    </row>
    <row r="12" spans="1:30" s="168" customFormat="1" x14ac:dyDescent="0.2">
      <c r="A12" s="47"/>
      <c r="B12" s="214">
        <f>'1'!B15</f>
        <v>0</v>
      </c>
      <c r="C12" s="217"/>
      <c r="D12" s="26"/>
      <c r="E12" s="26"/>
      <c r="F12" s="26"/>
      <c r="G12" s="26"/>
      <c r="H12" s="26"/>
      <c r="I12" s="26"/>
      <c r="J12" s="215">
        <f t="shared" si="0"/>
        <v>0</v>
      </c>
      <c r="K12" s="26"/>
      <c r="L12" s="26"/>
      <c r="M12" s="26"/>
      <c r="N12" s="26"/>
      <c r="O12" s="26"/>
      <c r="P12" s="26"/>
      <c r="Q12" s="26"/>
      <c r="R12" s="26"/>
      <c r="S12" s="143"/>
      <c r="T12" s="527">
        <f t="shared" si="1"/>
        <v>0</v>
      </c>
      <c r="U12" s="524">
        <f t="shared" si="2"/>
        <v>0</v>
      </c>
      <c r="V12" s="524"/>
      <c r="W12" s="524">
        <f t="shared" si="3"/>
        <v>0</v>
      </c>
      <c r="X12" s="524"/>
      <c r="Y12" s="527">
        <f>'3'!H13</f>
        <v>0</v>
      </c>
      <c r="Z12" s="578"/>
      <c r="AA12" s="519"/>
      <c r="AB12" s="519"/>
      <c r="AC12" s="519"/>
      <c r="AD12" s="519"/>
    </row>
    <row r="13" spans="1:30" s="168" customFormat="1" x14ac:dyDescent="0.2">
      <c r="A13" s="47"/>
      <c r="B13" s="214">
        <f>'1'!B16</f>
        <v>0</v>
      </c>
      <c r="C13" s="217"/>
      <c r="D13" s="26"/>
      <c r="E13" s="26"/>
      <c r="F13" s="26"/>
      <c r="G13" s="26"/>
      <c r="H13" s="26"/>
      <c r="I13" s="26"/>
      <c r="J13" s="215">
        <f t="shared" si="0"/>
        <v>0</v>
      </c>
      <c r="K13" s="26"/>
      <c r="L13" s="26"/>
      <c r="M13" s="26"/>
      <c r="N13" s="26"/>
      <c r="O13" s="26"/>
      <c r="P13" s="26"/>
      <c r="Q13" s="26"/>
      <c r="R13" s="26"/>
      <c r="S13" s="143"/>
      <c r="T13" s="527">
        <f t="shared" si="1"/>
        <v>0</v>
      </c>
      <c r="U13" s="524">
        <f t="shared" si="2"/>
        <v>0</v>
      </c>
      <c r="V13" s="524"/>
      <c r="W13" s="524">
        <f t="shared" si="3"/>
        <v>0</v>
      </c>
      <c r="X13" s="524"/>
      <c r="Y13" s="527">
        <f>'3'!H14</f>
        <v>0</v>
      </c>
      <c r="Z13" s="578"/>
      <c r="AA13" s="519"/>
      <c r="AB13" s="519"/>
      <c r="AC13" s="519"/>
      <c r="AD13" s="519"/>
    </row>
    <row r="14" spans="1:30" s="168" customFormat="1" x14ac:dyDescent="0.2">
      <c r="A14" s="47"/>
      <c r="B14" s="214">
        <f>'1'!B17</f>
        <v>0</v>
      </c>
      <c r="C14" s="218"/>
      <c r="D14" s="133"/>
      <c r="E14" s="133"/>
      <c r="F14" s="126"/>
      <c r="G14" s="126"/>
      <c r="H14" s="126"/>
      <c r="I14" s="126"/>
      <c r="J14" s="215">
        <f t="shared" si="0"/>
        <v>0</v>
      </c>
      <c r="K14" s="26"/>
      <c r="L14" s="26"/>
      <c r="M14" s="26"/>
      <c r="N14" s="26"/>
      <c r="O14" s="26"/>
      <c r="P14" s="26"/>
      <c r="Q14" s="26"/>
      <c r="R14" s="26"/>
      <c r="S14" s="143"/>
      <c r="T14" s="527">
        <f t="shared" si="1"/>
        <v>0</v>
      </c>
      <c r="U14" s="524">
        <f t="shared" si="2"/>
        <v>0</v>
      </c>
      <c r="V14" s="524"/>
      <c r="W14" s="524">
        <f t="shared" si="3"/>
        <v>0</v>
      </c>
      <c r="X14" s="524"/>
      <c r="Y14" s="527">
        <f>'3'!H15</f>
        <v>0</v>
      </c>
      <c r="Z14" s="578"/>
      <c r="AA14" s="519"/>
      <c r="AB14" s="519"/>
      <c r="AC14" s="519"/>
      <c r="AD14" s="519"/>
    </row>
    <row r="15" spans="1:30" s="168" customFormat="1" x14ac:dyDescent="0.2">
      <c r="A15" s="47"/>
      <c r="B15" s="214" t="str">
        <f>'1'!B18</f>
        <v>Начального общего образования</v>
      </c>
      <c r="C15" s="217"/>
      <c r="D15" s="26"/>
      <c r="E15" s="26"/>
      <c r="F15" s="26"/>
      <c r="G15" s="26"/>
      <c r="H15" s="26"/>
      <c r="I15" s="26"/>
      <c r="J15" s="215"/>
      <c r="K15" s="26"/>
      <c r="L15" s="26"/>
      <c r="M15" s="26"/>
      <c r="N15" s="26"/>
      <c r="O15" s="26"/>
      <c r="P15" s="26"/>
      <c r="Q15" s="26"/>
      <c r="R15" s="26"/>
      <c r="S15" s="143"/>
      <c r="T15" s="527"/>
      <c r="U15" s="524"/>
      <c r="V15" s="524"/>
      <c r="W15" s="524"/>
      <c r="X15" s="524"/>
      <c r="Y15" s="527"/>
      <c r="Z15" s="578"/>
      <c r="AA15" s="519"/>
      <c r="AB15" s="519"/>
      <c r="AC15" s="519"/>
      <c r="AD15" s="519"/>
    </row>
    <row r="16" spans="1:30" s="168" customFormat="1" x14ac:dyDescent="0.2">
      <c r="A16" s="47"/>
      <c r="B16" s="214">
        <f>'1'!B19</f>
        <v>0</v>
      </c>
      <c r="C16" s="217"/>
      <c r="D16" s="26"/>
      <c r="E16" s="26"/>
      <c r="F16" s="26"/>
      <c r="G16" s="26"/>
      <c r="H16" s="26"/>
      <c r="I16" s="26"/>
      <c r="J16" s="215">
        <f t="shared" si="0"/>
        <v>0</v>
      </c>
      <c r="K16" s="26"/>
      <c r="L16" s="26"/>
      <c r="M16" s="26"/>
      <c r="N16" s="26"/>
      <c r="O16" s="26"/>
      <c r="P16" s="26"/>
      <c r="Q16" s="26"/>
      <c r="R16" s="26"/>
      <c r="S16" s="143"/>
      <c r="T16" s="527">
        <f t="shared" si="1"/>
        <v>0</v>
      </c>
      <c r="U16" s="524">
        <f t="shared" si="2"/>
        <v>0</v>
      </c>
      <c r="V16" s="524"/>
      <c r="W16" s="524">
        <f t="shared" si="3"/>
        <v>0</v>
      </c>
      <c r="X16" s="524"/>
      <c r="Y16" s="527">
        <f>'3'!H17</f>
        <v>0</v>
      </c>
      <c r="Z16" s="578"/>
      <c r="AA16" s="519"/>
      <c r="AB16" s="519"/>
      <c r="AC16" s="519"/>
      <c r="AD16" s="519"/>
    </row>
    <row r="17" spans="1:30" s="168" customFormat="1" x14ac:dyDescent="0.2">
      <c r="A17" s="47"/>
      <c r="B17" s="214">
        <f>'1'!B20</f>
        <v>0</v>
      </c>
      <c r="C17" s="217"/>
      <c r="D17" s="26"/>
      <c r="E17" s="26"/>
      <c r="F17" s="26"/>
      <c r="G17" s="26"/>
      <c r="H17" s="26"/>
      <c r="I17" s="26"/>
      <c r="J17" s="215">
        <f t="shared" si="0"/>
        <v>0</v>
      </c>
      <c r="K17" s="26"/>
      <c r="L17" s="26"/>
      <c r="M17" s="26"/>
      <c r="N17" s="26"/>
      <c r="O17" s="26"/>
      <c r="P17" s="26"/>
      <c r="Q17" s="26"/>
      <c r="R17" s="26"/>
      <c r="S17" s="143"/>
      <c r="T17" s="527">
        <f t="shared" si="1"/>
        <v>0</v>
      </c>
      <c r="U17" s="524">
        <f t="shared" si="2"/>
        <v>0</v>
      </c>
      <c r="V17" s="524"/>
      <c r="W17" s="524">
        <f t="shared" si="3"/>
        <v>0</v>
      </c>
      <c r="X17" s="524"/>
      <c r="Y17" s="527">
        <f>'3'!H18</f>
        <v>0</v>
      </c>
      <c r="Z17" s="578"/>
      <c r="AA17" s="519"/>
      <c r="AB17" s="519"/>
      <c r="AC17" s="519"/>
      <c r="AD17" s="519"/>
    </row>
    <row r="18" spans="1:30" s="168" customFormat="1" x14ac:dyDescent="0.2">
      <c r="A18" s="47"/>
      <c r="B18" s="214">
        <f>'1'!B21</f>
        <v>0</v>
      </c>
      <c r="C18" s="218"/>
      <c r="D18" s="133"/>
      <c r="E18" s="133"/>
      <c r="F18" s="126"/>
      <c r="G18" s="126"/>
      <c r="H18" s="126"/>
      <c r="I18" s="126"/>
      <c r="J18" s="220">
        <f t="shared" ref="J18" si="4">I18+H18+G18+F18+E18+D18</f>
        <v>0</v>
      </c>
      <c r="K18" s="26"/>
      <c r="L18" s="26"/>
      <c r="M18" s="26"/>
      <c r="N18" s="26"/>
      <c r="O18" s="26"/>
      <c r="P18" s="26"/>
      <c r="Q18" s="26"/>
      <c r="R18" s="26"/>
      <c r="S18" s="143"/>
      <c r="T18" s="527">
        <f t="shared" si="1"/>
        <v>0</v>
      </c>
      <c r="U18" s="524">
        <f t="shared" si="2"/>
        <v>0</v>
      </c>
      <c r="V18" s="524"/>
      <c r="W18" s="524">
        <f t="shared" si="3"/>
        <v>0</v>
      </c>
      <c r="X18" s="524"/>
      <c r="Y18" s="527">
        <f>'3'!H19</f>
        <v>0</v>
      </c>
      <c r="Z18" s="578"/>
      <c r="AA18" s="566" t="s">
        <v>247</v>
      </c>
      <c r="AB18" s="566"/>
      <c r="AC18" s="579" t="s">
        <v>370</v>
      </c>
      <c r="AD18" s="566"/>
    </row>
    <row r="19" spans="1:30" s="168" customFormat="1" ht="25.5" x14ac:dyDescent="0.2">
      <c r="A19" s="114"/>
      <c r="B19" s="203" t="str">
        <f>'1'!B22</f>
        <v>ИТОГО в общеобразовательных  учреждениях:</v>
      </c>
      <c r="C19" s="115">
        <f>SUM(C8:C18)</f>
        <v>1</v>
      </c>
      <c r="D19" s="115">
        <f t="shared" ref="D19:R19" si="5">SUM(D8:D18)</f>
        <v>2</v>
      </c>
      <c r="E19" s="115">
        <f t="shared" si="5"/>
        <v>1</v>
      </c>
      <c r="F19" s="115">
        <f t="shared" si="5"/>
        <v>1</v>
      </c>
      <c r="G19" s="115">
        <f t="shared" si="5"/>
        <v>11</v>
      </c>
      <c r="H19" s="115">
        <f t="shared" si="5"/>
        <v>10</v>
      </c>
      <c r="I19" s="115">
        <f t="shared" si="5"/>
        <v>4</v>
      </c>
      <c r="J19" s="332">
        <f t="shared" si="5"/>
        <v>29</v>
      </c>
      <c r="K19" s="332">
        <f t="shared" si="5"/>
        <v>29</v>
      </c>
      <c r="L19" s="115">
        <f t="shared" si="5"/>
        <v>21</v>
      </c>
      <c r="M19" s="115">
        <f t="shared" si="5"/>
        <v>20</v>
      </c>
      <c r="N19" s="115">
        <f t="shared" si="5"/>
        <v>16</v>
      </c>
      <c r="O19" s="213">
        <f t="shared" ref="O19:Q19" si="6">SUM(O8:O18)</f>
        <v>0</v>
      </c>
      <c r="P19" s="213"/>
      <c r="Q19" s="213">
        <f t="shared" si="6"/>
        <v>1</v>
      </c>
      <c r="R19" s="332">
        <f t="shared" si="5"/>
        <v>1</v>
      </c>
      <c r="S19" s="147"/>
      <c r="T19" s="580">
        <f>SUM(T8:T18)</f>
        <v>21</v>
      </c>
      <c r="U19" s="580">
        <f>SUM(U8:U18)</f>
        <v>21</v>
      </c>
      <c r="V19" s="581"/>
      <c r="W19" s="580">
        <f>SUM(W8:W18)</f>
        <v>12</v>
      </c>
      <c r="X19" s="580">
        <f>SUM(X8:X18)</f>
        <v>0</v>
      </c>
      <c r="Y19" s="580">
        <f>SUM(Y8:Y18)</f>
        <v>12</v>
      </c>
      <c r="Z19" s="519"/>
      <c r="AA19" s="582">
        <f>J19</f>
        <v>29</v>
      </c>
      <c r="AB19" s="688">
        <f>AA19/AA20</f>
        <v>0.59183673469387754</v>
      </c>
      <c r="AC19" s="582">
        <f>K19</f>
        <v>29</v>
      </c>
      <c r="AD19" s="688">
        <f>AC19/AC20</f>
        <v>1</v>
      </c>
    </row>
    <row r="20" spans="1:30" s="168" customFormat="1" ht="27.75" customHeight="1" x14ac:dyDescent="0.2">
      <c r="A20" s="49"/>
      <c r="B20" s="214" t="str">
        <f>'1'!B23</f>
        <v>Вечерние (сменные) общеобразовательные учреждения</v>
      </c>
      <c r="C20" s="219"/>
      <c r="D20" s="187"/>
      <c r="E20" s="187"/>
      <c r="F20" s="187"/>
      <c r="G20" s="187"/>
      <c r="H20" s="187"/>
      <c r="I20" s="187"/>
      <c r="J20" s="120"/>
      <c r="K20" s="187"/>
      <c r="L20" s="187"/>
      <c r="M20" s="187"/>
      <c r="N20" s="187"/>
      <c r="O20" s="187"/>
      <c r="P20" s="187"/>
      <c r="Q20" s="187"/>
      <c r="R20" s="187"/>
      <c r="S20" s="143"/>
      <c r="T20" s="752" t="s">
        <v>66</v>
      </c>
      <c r="U20" s="752"/>
      <c r="V20" s="524"/>
      <c r="W20" s="752" t="s">
        <v>66</v>
      </c>
      <c r="X20" s="752"/>
      <c r="Y20" s="752"/>
      <c r="Z20" s="519"/>
      <c r="AA20" s="567">
        <f>'6'!C19</f>
        <v>49</v>
      </c>
      <c r="AB20" s="688"/>
      <c r="AC20" s="566">
        <f>AA19</f>
        <v>29</v>
      </c>
      <c r="AD20" s="688"/>
    </row>
    <row r="21" spans="1:30" s="168" customFormat="1" ht="15" customHeight="1" x14ac:dyDescent="0.2">
      <c r="A21" s="49"/>
      <c r="B21" s="214">
        <f>'1'!B24</f>
        <v>0</v>
      </c>
      <c r="C21" s="219"/>
      <c r="D21" s="187"/>
      <c r="E21" s="187"/>
      <c r="F21" s="187"/>
      <c r="G21" s="187"/>
      <c r="H21" s="187"/>
      <c r="I21" s="187"/>
      <c r="J21" s="220">
        <f t="shared" ref="J21:J23" si="7">I21+H21+G21+F21+E21+D21</f>
        <v>0</v>
      </c>
      <c r="K21" s="187"/>
      <c r="L21" s="187"/>
      <c r="M21" s="187"/>
      <c r="N21" s="187"/>
      <c r="O21" s="187"/>
      <c r="P21" s="187"/>
      <c r="Q21" s="187"/>
      <c r="R21" s="187"/>
      <c r="S21" s="143"/>
      <c r="T21" s="527">
        <f t="shared" ref="T21:T23" si="8">G21+H21</f>
        <v>0</v>
      </c>
      <c r="U21" s="524">
        <f t="shared" ref="U21:U23" si="9">L21</f>
        <v>0</v>
      </c>
      <c r="V21" s="524"/>
      <c r="W21" s="524">
        <f t="shared" ref="W21:W23" si="10">(J21+M21)-(L21+N21)</f>
        <v>0</v>
      </c>
      <c r="X21" s="524"/>
      <c r="Y21" s="527">
        <f>'3'!H22</f>
        <v>0</v>
      </c>
      <c r="Z21" s="519"/>
      <c r="AA21" s="519"/>
      <c r="AB21" s="519"/>
      <c r="AC21" s="519"/>
      <c r="AD21" s="519"/>
    </row>
    <row r="22" spans="1:30" s="168" customFormat="1" x14ac:dyDescent="0.2">
      <c r="A22" s="49"/>
      <c r="B22" s="214">
        <f>'1'!B25</f>
        <v>0</v>
      </c>
      <c r="C22" s="219"/>
      <c r="D22" s="187"/>
      <c r="E22" s="187"/>
      <c r="F22" s="187"/>
      <c r="G22" s="187"/>
      <c r="H22" s="187"/>
      <c r="I22" s="187"/>
      <c r="J22" s="220">
        <f t="shared" si="7"/>
        <v>0</v>
      </c>
      <c r="K22" s="187"/>
      <c r="L22" s="187"/>
      <c r="M22" s="187"/>
      <c r="N22" s="187"/>
      <c r="O22" s="187"/>
      <c r="P22" s="187"/>
      <c r="Q22" s="187"/>
      <c r="R22" s="187"/>
      <c r="S22" s="143"/>
      <c r="T22" s="527">
        <f t="shared" si="8"/>
        <v>0</v>
      </c>
      <c r="U22" s="524">
        <f t="shared" si="9"/>
        <v>0</v>
      </c>
      <c r="V22" s="524"/>
      <c r="W22" s="524">
        <f t="shared" si="10"/>
        <v>0</v>
      </c>
      <c r="X22" s="524"/>
      <c r="Y22" s="527">
        <f>'3'!H23</f>
        <v>0</v>
      </c>
      <c r="Z22" s="519"/>
      <c r="AA22" s="519"/>
      <c r="AB22" s="519"/>
      <c r="AC22" s="519"/>
      <c r="AD22" s="519"/>
    </row>
    <row r="23" spans="1:30" s="168" customFormat="1" x14ac:dyDescent="0.2">
      <c r="A23" s="49"/>
      <c r="B23" s="214">
        <f>'1'!B26</f>
        <v>0</v>
      </c>
      <c r="C23" s="219"/>
      <c r="D23" s="187"/>
      <c r="E23" s="187"/>
      <c r="F23" s="187"/>
      <c r="G23" s="187"/>
      <c r="H23" s="187"/>
      <c r="I23" s="187"/>
      <c r="J23" s="220">
        <f t="shared" si="7"/>
        <v>0</v>
      </c>
      <c r="K23" s="187"/>
      <c r="L23" s="187"/>
      <c r="M23" s="187"/>
      <c r="N23" s="187"/>
      <c r="O23" s="187"/>
      <c r="P23" s="187"/>
      <c r="Q23" s="187"/>
      <c r="R23" s="187"/>
      <c r="S23" s="143"/>
      <c r="T23" s="527">
        <f t="shared" si="8"/>
        <v>0</v>
      </c>
      <c r="U23" s="524">
        <f t="shared" si="9"/>
        <v>0</v>
      </c>
      <c r="V23" s="524"/>
      <c r="W23" s="524">
        <f t="shared" si="10"/>
        <v>0</v>
      </c>
      <c r="X23" s="524"/>
      <c r="Y23" s="527">
        <f>'3'!H24</f>
        <v>0</v>
      </c>
      <c r="Z23" s="519"/>
      <c r="AA23" s="519"/>
      <c r="AB23" s="519"/>
      <c r="AC23" s="519"/>
      <c r="AD23" s="519"/>
    </row>
    <row r="24" spans="1:30" s="168" customFormat="1" ht="38.25" x14ac:dyDescent="0.2">
      <c r="A24" s="49"/>
      <c r="B24" s="203" t="str">
        <f>'1'!B27</f>
        <v>ИТОГО в вечерних (сменных) общеобразовательных учреждениях:</v>
      </c>
      <c r="C24" s="115">
        <f>SUM(C21:C23)</f>
        <v>0</v>
      </c>
      <c r="D24" s="115">
        <f t="shared" ref="D24:R24" si="11">SUM(D22:D23)</f>
        <v>0</v>
      </c>
      <c r="E24" s="115">
        <f t="shared" si="11"/>
        <v>0</v>
      </c>
      <c r="F24" s="115">
        <f t="shared" si="11"/>
        <v>0</v>
      </c>
      <c r="G24" s="115">
        <f t="shared" si="11"/>
        <v>0</v>
      </c>
      <c r="H24" s="115">
        <f t="shared" si="11"/>
        <v>0</v>
      </c>
      <c r="I24" s="115">
        <f t="shared" si="11"/>
        <v>0</v>
      </c>
      <c r="J24" s="115">
        <f t="shared" si="11"/>
        <v>0</v>
      </c>
      <c r="K24" s="115">
        <f t="shared" si="11"/>
        <v>0</v>
      </c>
      <c r="L24" s="115">
        <f t="shared" si="11"/>
        <v>0</v>
      </c>
      <c r="M24" s="115">
        <f t="shared" si="11"/>
        <v>0</v>
      </c>
      <c r="N24" s="115">
        <f t="shared" si="11"/>
        <v>0</v>
      </c>
      <c r="O24" s="115">
        <f t="shared" si="11"/>
        <v>0</v>
      </c>
      <c r="P24" s="115"/>
      <c r="Q24" s="115">
        <f t="shared" si="11"/>
        <v>0</v>
      </c>
      <c r="R24" s="115">
        <f t="shared" si="11"/>
        <v>0</v>
      </c>
      <c r="S24" s="143"/>
      <c r="T24" s="580">
        <f>SUM(T21:T23)</f>
        <v>0</v>
      </c>
      <c r="U24" s="580">
        <f>SUM(U21:U23)</f>
        <v>0</v>
      </c>
      <c r="V24" s="524"/>
      <c r="W24" s="580">
        <f t="shared" ref="W24:Y24" si="12">SUM(W21:W23)</f>
        <v>0</v>
      </c>
      <c r="X24" s="580">
        <f t="shared" si="12"/>
        <v>0</v>
      </c>
      <c r="Y24" s="580">
        <f t="shared" si="12"/>
        <v>0</v>
      </c>
      <c r="Z24" s="519"/>
      <c r="AA24" s="579" t="s">
        <v>373</v>
      </c>
      <c r="AB24" s="566"/>
      <c r="AC24" s="519"/>
      <c r="AD24" s="519"/>
    </row>
    <row r="25" spans="1:30" s="211" customFormat="1" ht="16.5" x14ac:dyDescent="0.2">
      <c r="A25" s="48"/>
      <c r="B25" s="204" t="str">
        <f>'1'!B28</f>
        <v>ВСЕГО:</v>
      </c>
      <c r="C25" s="180">
        <f t="shared" ref="C25:R25" si="13">C24+C19</f>
        <v>1</v>
      </c>
      <c r="D25" s="180">
        <f t="shared" si="13"/>
        <v>2</v>
      </c>
      <c r="E25" s="180">
        <f t="shared" si="13"/>
        <v>1</v>
      </c>
      <c r="F25" s="180">
        <f t="shared" si="13"/>
        <v>1</v>
      </c>
      <c r="G25" s="180">
        <f t="shared" si="13"/>
        <v>11</v>
      </c>
      <c r="H25" s="180">
        <f t="shared" si="13"/>
        <v>10</v>
      </c>
      <c r="I25" s="180">
        <f t="shared" si="13"/>
        <v>4</v>
      </c>
      <c r="J25" s="180">
        <f t="shared" si="13"/>
        <v>29</v>
      </c>
      <c r="K25" s="180">
        <f t="shared" si="13"/>
        <v>29</v>
      </c>
      <c r="L25" s="180">
        <f t="shared" si="13"/>
        <v>21</v>
      </c>
      <c r="M25" s="180">
        <f t="shared" si="13"/>
        <v>20</v>
      </c>
      <c r="N25" s="180">
        <f t="shared" si="13"/>
        <v>16</v>
      </c>
      <c r="O25" s="180">
        <f t="shared" si="13"/>
        <v>0</v>
      </c>
      <c r="P25" s="180"/>
      <c r="Q25" s="180">
        <f t="shared" si="13"/>
        <v>1</v>
      </c>
      <c r="R25" s="180">
        <f t="shared" si="13"/>
        <v>1</v>
      </c>
      <c r="S25" s="210"/>
      <c r="T25" s="583"/>
      <c r="U25" s="583"/>
      <c r="V25" s="526"/>
      <c r="W25" s="583"/>
      <c r="X25" s="583"/>
      <c r="Y25" s="526"/>
      <c r="Z25" s="329"/>
      <c r="AA25" s="584">
        <f>C27</f>
        <v>1</v>
      </c>
      <c r="AB25" s="751">
        <f>AA25/AA26</f>
        <v>1</v>
      </c>
      <c r="AC25" s="329"/>
      <c r="AD25" s="329"/>
    </row>
    <row r="26" spans="1:30" s="168" customFormat="1" x14ac:dyDescent="0.2">
      <c r="A26" s="84"/>
      <c r="B26" s="111"/>
      <c r="C26" s="14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143"/>
      <c r="T26" s="577"/>
      <c r="U26" s="577"/>
      <c r="V26" s="524"/>
      <c r="W26" s="577"/>
      <c r="X26" s="577"/>
      <c r="Y26" s="524"/>
      <c r="Z26" s="519"/>
      <c r="AA26" s="566">
        <f>'1'!T31+'1'!T32+'1'!T33</f>
        <v>1</v>
      </c>
      <c r="AB26" s="751"/>
      <c r="AC26" s="519"/>
      <c r="AD26" s="519"/>
    </row>
    <row r="27" spans="1:30" s="168" customFormat="1" ht="43.5" customHeight="1" x14ac:dyDescent="0.2">
      <c r="A27" s="84"/>
      <c r="B27" s="221" t="s">
        <v>255</v>
      </c>
      <c r="C27" s="346">
        <f>C19</f>
        <v>1</v>
      </c>
      <c r="D27" s="117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143"/>
      <c r="T27" s="577"/>
      <c r="U27" s="577"/>
      <c r="V27" s="524"/>
      <c r="W27" s="577"/>
      <c r="X27" s="577"/>
      <c r="Y27" s="524"/>
      <c r="Z27" s="519"/>
      <c r="AA27" s="519"/>
      <c r="AB27" s="519"/>
      <c r="AC27" s="519"/>
      <c r="AD27" s="519"/>
    </row>
    <row r="28" spans="1:30" s="168" customFormat="1" x14ac:dyDescent="0.2">
      <c r="A28" s="84"/>
      <c r="B28" s="222" t="s">
        <v>33</v>
      </c>
      <c r="C28" s="148">
        <f>SUM(C8:C10)</f>
        <v>1</v>
      </c>
      <c r="D28" s="117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143"/>
      <c r="T28" s="577"/>
      <c r="U28" s="577"/>
      <c r="V28" s="524"/>
      <c r="W28" s="577"/>
      <c r="X28" s="577"/>
      <c r="Y28" s="524"/>
      <c r="Z28" s="519"/>
      <c r="AA28" s="519"/>
      <c r="AB28" s="519"/>
      <c r="AC28" s="519"/>
      <c r="AD28" s="519"/>
    </row>
    <row r="29" spans="1:30" s="168" customFormat="1" x14ac:dyDescent="0.2">
      <c r="A29" s="84"/>
      <c r="B29" s="222" t="s">
        <v>35</v>
      </c>
      <c r="C29" s="148">
        <v>1</v>
      </c>
      <c r="D29" s="117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143"/>
      <c r="T29" s="577"/>
      <c r="U29" s="577"/>
      <c r="V29" s="524"/>
      <c r="W29" s="577"/>
      <c r="X29" s="577"/>
      <c r="Y29" s="524"/>
      <c r="Z29" s="519"/>
      <c r="AA29" s="519"/>
      <c r="AB29" s="519"/>
      <c r="AC29" s="519"/>
      <c r="AD29" s="519"/>
    </row>
    <row r="30" spans="1:30" s="168" customFormat="1" x14ac:dyDescent="0.2">
      <c r="A30" s="84"/>
      <c r="B30" s="222" t="s">
        <v>34</v>
      </c>
      <c r="C30" s="148">
        <v>1</v>
      </c>
      <c r="D30" s="117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143"/>
      <c r="T30" s="577"/>
      <c r="U30" s="577"/>
      <c r="V30" s="524"/>
      <c r="W30" s="577"/>
      <c r="X30" s="577"/>
      <c r="Y30" s="524"/>
      <c r="Z30" s="519"/>
      <c r="AA30" s="519"/>
      <c r="AB30" s="519"/>
      <c r="AC30" s="519"/>
      <c r="AD30" s="519"/>
    </row>
    <row r="31" spans="1:30" s="168" customFormat="1" x14ac:dyDescent="0.2">
      <c r="A31" s="84"/>
      <c r="B31" s="223"/>
      <c r="C31" s="117"/>
      <c r="D31" s="117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143"/>
      <c r="T31" s="577"/>
      <c r="U31" s="577"/>
      <c r="V31" s="524"/>
      <c r="W31" s="577"/>
      <c r="X31" s="577"/>
      <c r="Y31" s="524"/>
      <c r="Z31" s="519"/>
      <c r="AA31" s="519"/>
      <c r="AB31" s="519"/>
      <c r="AC31" s="519"/>
      <c r="AD31" s="519"/>
    </row>
    <row r="32" spans="1:30" s="168" customFormat="1" ht="43.5" customHeight="1" x14ac:dyDescent="0.2">
      <c r="A32" s="84"/>
      <c r="B32" s="221" t="s">
        <v>312</v>
      </c>
      <c r="C32" s="346">
        <f>O19</f>
        <v>0</v>
      </c>
      <c r="D32" s="117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143"/>
      <c r="T32" s="577"/>
      <c r="U32" s="577"/>
      <c r="V32" s="524"/>
      <c r="W32" s="577"/>
      <c r="X32" s="577"/>
      <c r="Y32" s="524"/>
      <c r="Z32" s="519"/>
      <c r="AA32" s="519"/>
      <c r="AB32" s="519"/>
      <c r="AC32" s="519"/>
      <c r="AD32" s="519"/>
    </row>
    <row r="33" spans="1:30" s="168" customFormat="1" x14ac:dyDescent="0.2">
      <c r="A33" s="84"/>
      <c r="B33" s="222" t="s">
        <v>33</v>
      </c>
      <c r="C33" s="148">
        <f>SUM(O8:O10)</f>
        <v>0</v>
      </c>
      <c r="D33" s="117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143"/>
      <c r="T33" s="577"/>
      <c r="U33" s="577"/>
      <c r="V33" s="524"/>
      <c r="W33" s="577"/>
      <c r="X33" s="577"/>
      <c r="Y33" s="524"/>
      <c r="Z33" s="519"/>
      <c r="AA33" s="519"/>
      <c r="AB33" s="519"/>
      <c r="AC33" s="519"/>
      <c r="AD33" s="519"/>
    </row>
    <row r="34" spans="1:30" s="168" customFormat="1" x14ac:dyDescent="0.2">
      <c r="A34" s="84"/>
      <c r="B34" s="222" t="s">
        <v>35</v>
      </c>
      <c r="C34" s="148">
        <f>SUM(O12:O14)</f>
        <v>0</v>
      </c>
      <c r="D34" s="117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143"/>
      <c r="T34" s="577"/>
      <c r="U34" s="577"/>
      <c r="V34" s="524"/>
      <c r="W34" s="577"/>
      <c r="X34" s="577"/>
      <c r="Y34" s="524"/>
      <c r="Z34" s="519"/>
      <c r="AA34" s="519"/>
      <c r="AB34" s="519"/>
      <c r="AC34" s="519"/>
      <c r="AD34" s="519"/>
    </row>
    <row r="35" spans="1:30" s="168" customFormat="1" x14ac:dyDescent="0.2">
      <c r="A35" s="84"/>
      <c r="B35" s="222" t="s">
        <v>34</v>
      </c>
      <c r="C35" s="148">
        <f>SUM(O16:O18)</f>
        <v>0</v>
      </c>
      <c r="D35" s="117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143"/>
      <c r="T35" s="577"/>
      <c r="U35" s="577"/>
      <c r="V35" s="524"/>
      <c r="W35" s="577"/>
      <c r="X35" s="577"/>
      <c r="Y35" s="524"/>
      <c r="Z35" s="519"/>
      <c r="AA35" s="519"/>
      <c r="AB35" s="519"/>
      <c r="AC35" s="519"/>
      <c r="AD35" s="519"/>
    </row>
    <row r="36" spans="1:30" s="168" customFormat="1" x14ac:dyDescent="0.2">
      <c r="A36" s="84"/>
      <c r="B36" s="223"/>
      <c r="C36" s="117"/>
      <c r="D36" s="117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143"/>
      <c r="T36" s="577"/>
      <c r="U36" s="577"/>
      <c r="V36" s="524"/>
      <c r="W36" s="577"/>
      <c r="X36" s="577"/>
      <c r="Y36" s="524"/>
      <c r="Z36" s="519"/>
      <c r="AA36" s="519"/>
      <c r="AB36" s="519"/>
      <c r="AC36" s="519"/>
      <c r="AD36" s="519"/>
    </row>
    <row r="37" spans="1:30" s="168" customFormat="1" ht="42" customHeight="1" x14ac:dyDescent="0.2">
      <c r="A37" s="84"/>
      <c r="B37" s="221" t="s">
        <v>309</v>
      </c>
      <c r="C37" s="346">
        <v>1</v>
      </c>
      <c r="D37" s="117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143"/>
      <c r="T37" s="577"/>
      <c r="U37" s="577"/>
      <c r="V37" s="524"/>
      <c r="W37" s="577"/>
      <c r="X37" s="577"/>
      <c r="Y37" s="524"/>
      <c r="Z37" s="519"/>
      <c r="AA37" s="519"/>
      <c r="AB37" s="519"/>
      <c r="AC37" s="519"/>
      <c r="AD37" s="519"/>
    </row>
    <row r="38" spans="1:30" s="168" customFormat="1" x14ac:dyDescent="0.2">
      <c r="A38" s="84"/>
      <c r="B38" s="222" t="s">
        <v>33</v>
      </c>
      <c r="C38" s="148">
        <f>SUM(Q8:Q10)</f>
        <v>1</v>
      </c>
      <c r="D38" s="117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143"/>
      <c r="T38" s="577"/>
      <c r="U38" s="577"/>
      <c r="V38" s="524"/>
      <c r="W38" s="577"/>
      <c r="X38" s="577"/>
      <c r="Y38" s="524"/>
      <c r="Z38" s="519"/>
      <c r="AA38" s="519"/>
      <c r="AB38" s="519"/>
      <c r="AC38" s="519"/>
      <c r="AD38" s="519"/>
    </row>
    <row r="39" spans="1:30" s="168" customFormat="1" x14ac:dyDescent="0.2">
      <c r="A39" s="84"/>
      <c r="B39" s="222" t="s">
        <v>35</v>
      </c>
      <c r="C39" s="148">
        <f>SUM(Q12:Q14)</f>
        <v>0</v>
      </c>
      <c r="D39" s="117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143"/>
      <c r="T39" s="577"/>
      <c r="U39" s="577"/>
      <c r="V39" s="524"/>
      <c r="W39" s="577"/>
      <c r="X39" s="577"/>
      <c r="Y39" s="524"/>
      <c r="Z39" s="519"/>
      <c r="AA39" s="519"/>
      <c r="AB39" s="519"/>
      <c r="AC39" s="519"/>
      <c r="AD39" s="519"/>
    </row>
    <row r="40" spans="1:30" s="168" customFormat="1" x14ac:dyDescent="0.2">
      <c r="A40" s="84"/>
      <c r="B40" s="222" t="s">
        <v>34</v>
      </c>
      <c r="C40" s="148">
        <f>SUM(Q16:Q18)</f>
        <v>0</v>
      </c>
      <c r="D40" s="117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143"/>
      <c r="T40" s="577"/>
      <c r="U40" s="577"/>
      <c r="V40" s="524"/>
      <c r="W40" s="577"/>
      <c r="X40" s="577"/>
      <c r="Y40" s="524"/>
      <c r="Z40" s="519"/>
      <c r="AA40" s="519"/>
      <c r="AB40" s="519"/>
      <c r="AC40" s="519"/>
      <c r="AD40" s="519"/>
    </row>
    <row r="41" spans="1:30" s="168" customFormat="1" x14ac:dyDescent="0.2">
      <c r="A41" s="84"/>
      <c r="B41" s="111"/>
      <c r="C41" s="14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143"/>
      <c r="T41" s="524"/>
      <c r="U41" s="524"/>
      <c r="V41" s="524"/>
      <c r="W41" s="524"/>
      <c r="X41" s="524"/>
      <c r="Y41" s="524"/>
      <c r="Z41" s="519"/>
      <c r="AA41" s="519"/>
      <c r="AB41" s="519"/>
      <c r="AC41" s="519"/>
      <c r="AD41" s="519"/>
    </row>
    <row r="42" spans="1:30" s="168" customFormat="1" x14ac:dyDescent="0.2">
      <c r="A42" s="84"/>
      <c r="B42" s="111"/>
      <c r="C42" s="14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143"/>
      <c r="T42" s="524"/>
      <c r="U42" s="524"/>
      <c r="V42" s="524"/>
      <c r="W42" s="524"/>
      <c r="X42" s="524"/>
      <c r="Y42" s="524"/>
      <c r="Z42" s="519"/>
      <c r="AA42" s="519"/>
      <c r="AB42" s="519"/>
      <c r="AC42" s="519"/>
      <c r="AD42" s="519"/>
    </row>
    <row r="43" spans="1:30" s="656" customFormat="1" x14ac:dyDescent="0.2">
      <c r="A43" s="651"/>
      <c r="B43" s="472" t="s">
        <v>473</v>
      </c>
      <c r="C43" s="652"/>
      <c r="D43" s="651"/>
      <c r="E43" s="651"/>
      <c r="F43" s="651"/>
      <c r="G43" s="651"/>
      <c r="H43" s="651"/>
      <c r="I43" s="651"/>
      <c r="J43" s="651"/>
      <c r="K43" s="651"/>
      <c r="L43" s="651"/>
      <c r="M43" s="651"/>
      <c r="N43" s="651"/>
      <c r="O43" s="651"/>
      <c r="P43" s="651"/>
      <c r="Q43" s="651"/>
      <c r="R43" s="651"/>
      <c r="S43" s="653"/>
      <c r="T43" s="654"/>
      <c r="U43" s="654"/>
      <c r="V43" s="654"/>
      <c r="W43" s="654"/>
      <c r="X43" s="654"/>
      <c r="Y43" s="654"/>
      <c r="Z43" s="655"/>
      <c r="AA43" s="655"/>
      <c r="AB43" s="655"/>
      <c r="AC43" s="655"/>
      <c r="AD43" s="655"/>
    </row>
    <row r="44" spans="1:30" s="656" customFormat="1" ht="45.75" customHeight="1" x14ac:dyDescent="0.2">
      <c r="A44" s="651"/>
      <c r="B44" s="749" t="s">
        <v>71</v>
      </c>
      <c r="C44" s="749"/>
      <c r="D44" s="749"/>
      <c r="E44" s="749"/>
      <c r="F44" s="749"/>
      <c r="G44" s="749"/>
      <c r="H44" s="749"/>
      <c r="I44" s="749"/>
      <c r="J44" s="749"/>
      <c r="K44" s="749"/>
      <c r="L44" s="749"/>
      <c r="M44" s="749"/>
      <c r="N44" s="623"/>
      <c r="O44" s="623"/>
      <c r="P44" s="623"/>
      <c r="Q44" s="623"/>
      <c r="R44" s="651"/>
      <c r="S44" s="653"/>
      <c r="T44" s="654"/>
      <c r="U44" s="654"/>
      <c r="V44" s="654"/>
      <c r="W44" s="654"/>
      <c r="X44" s="654"/>
      <c r="Y44" s="654"/>
      <c r="Z44" s="655"/>
      <c r="AA44" s="655"/>
      <c r="AB44" s="655"/>
      <c r="AC44" s="655"/>
      <c r="AD44" s="655"/>
    </row>
    <row r="45" spans="1:30" s="656" customFormat="1" x14ac:dyDescent="0.2">
      <c r="A45" s="651"/>
      <c r="B45" s="749" t="s">
        <v>72</v>
      </c>
      <c r="C45" s="749"/>
      <c r="D45" s="749"/>
      <c r="E45" s="749"/>
      <c r="F45" s="749"/>
      <c r="G45" s="749"/>
      <c r="H45" s="749"/>
      <c r="I45" s="749"/>
      <c r="J45" s="749"/>
      <c r="K45" s="749"/>
      <c r="L45" s="749"/>
      <c r="M45" s="749"/>
      <c r="N45" s="623"/>
      <c r="O45" s="623"/>
      <c r="P45" s="623"/>
      <c r="Q45" s="623"/>
      <c r="R45" s="651"/>
      <c r="S45" s="653"/>
      <c r="T45" s="654"/>
      <c r="U45" s="654"/>
      <c r="V45" s="654"/>
      <c r="W45" s="654"/>
      <c r="X45" s="654"/>
      <c r="Y45" s="654"/>
      <c r="Z45" s="655"/>
      <c r="AA45" s="655"/>
      <c r="AB45" s="655"/>
      <c r="AC45" s="655"/>
      <c r="AD45" s="655"/>
    </row>
    <row r="46" spans="1:30" s="656" customFormat="1" x14ac:dyDescent="0.2">
      <c r="A46" s="651"/>
      <c r="B46" s="749" t="s">
        <v>383</v>
      </c>
      <c r="C46" s="749"/>
      <c r="D46" s="749"/>
      <c r="E46" s="749"/>
      <c r="F46" s="749"/>
      <c r="G46" s="749"/>
      <c r="H46" s="749"/>
      <c r="I46" s="749"/>
      <c r="J46" s="749"/>
      <c r="K46" s="749"/>
      <c r="L46" s="749"/>
      <c r="M46" s="749"/>
      <c r="N46" s="651"/>
      <c r="O46" s="651"/>
      <c r="P46" s="651"/>
      <c r="Q46" s="651"/>
      <c r="R46" s="651"/>
      <c r="S46" s="653"/>
      <c r="T46" s="654"/>
      <c r="U46" s="654"/>
      <c r="V46" s="654"/>
      <c r="W46" s="654"/>
      <c r="X46" s="654"/>
      <c r="Y46" s="654"/>
      <c r="Z46" s="655"/>
      <c r="AA46" s="655"/>
      <c r="AB46" s="655"/>
      <c r="AC46" s="655"/>
      <c r="AD46" s="655"/>
    </row>
    <row r="47" spans="1:30" s="168" customFormat="1" x14ac:dyDescent="0.2">
      <c r="A47" s="84"/>
      <c r="B47" s="111"/>
      <c r="C47" s="14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143"/>
      <c r="T47" s="524"/>
      <c r="U47" s="524"/>
      <c r="V47" s="524"/>
      <c r="W47" s="524"/>
      <c r="X47" s="524"/>
      <c r="Y47" s="524"/>
      <c r="Z47" s="519"/>
      <c r="AA47" s="519"/>
      <c r="AB47" s="519"/>
      <c r="AC47" s="519"/>
      <c r="AD47" s="519"/>
    </row>
    <row r="48" spans="1:30" s="168" customFormat="1" ht="32.25" customHeight="1" x14ac:dyDescent="0.2">
      <c r="A48" s="84"/>
      <c r="B48" s="730" t="s">
        <v>441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0"/>
      <c r="Q48" s="730"/>
      <c r="R48" s="730"/>
      <c r="S48" s="730"/>
      <c r="T48" s="730"/>
      <c r="U48" s="730"/>
      <c r="V48" s="524"/>
      <c r="W48" s="524"/>
      <c r="X48" s="524"/>
      <c r="Y48" s="524"/>
      <c r="Z48" s="519"/>
      <c r="AA48" s="519"/>
      <c r="AB48" s="519"/>
      <c r="AC48" s="519"/>
      <c r="AD48" s="519"/>
    </row>
    <row r="49" spans="1:30" s="168" customFormat="1" x14ac:dyDescent="0.2">
      <c r="A49" s="84"/>
      <c r="B49" s="111"/>
      <c r="C49" s="14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143"/>
      <c r="T49" s="524"/>
      <c r="U49" s="524"/>
      <c r="V49" s="524"/>
      <c r="W49" s="524"/>
      <c r="X49" s="524"/>
      <c r="Y49" s="524"/>
      <c r="Z49" s="519"/>
      <c r="AA49" s="519"/>
      <c r="AB49" s="519"/>
      <c r="AC49" s="519"/>
      <c r="AD49" s="519"/>
    </row>
    <row r="50" spans="1:30" s="168" customFormat="1" x14ac:dyDescent="0.2">
      <c r="A50" s="84"/>
      <c r="B50" s="111"/>
      <c r="C50" s="14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143"/>
      <c r="T50" s="524"/>
      <c r="U50" s="524"/>
      <c r="V50" s="524"/>
      <c r="W50" s="524"/>
      <c r="X50" s="524"/>
      <c r="Y50" s="524"/>
      <c r="Z50" s="519"/>
      <c r="AA50" s="519"/>
      <c r="AB50" s="519"/>
      <c r="AC50" s="519"/>
      <c r="AD50" s="519"/>
    </row>
    <row r="51" spans="1:30" s="168" customFormat="1" x14ac:dyDescent="0.2">
      <c r="A51" s="3"/>
      <c r="B51" s="4"/>
      <c r="C51" s="1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15"/>
      <c r="T51" s="519"/>
      <c r="U51" s="519"/>
      <c r="V51" s="519"/>
      <c r="W51" s="519"/>
      <c r="X51" s="519"/>
      <c r="Y51" s="519"/>
      <c r="Z51" s="519"/>
      <c r="AA51" s="519"/>
      <c r="AB51" s="519"/>
      <c r="AC51" s="519"/>
      <c r="AD51" s="519"/>
    </row>
    <row r="52" spans="1:30" s="168" customFormat="1" x14ac:dyDescent="0.2">
      <c r="A52" s="3"/>
      <c r="B52" s="4"/>
      <c r="C52" s="1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15"/>
      <c r="T52" s="519"/>
      <c r="U52" s="519"/>
      <c r="V52" s="519"/>
      <c r="W52" s="519"/>
      <c r="X52" s="519"/>
      <c r="Y52" s="519"/>
      <c r="Z52" s="519"/>
      <c r="AA52" s="519"/>
      <c r="AB52" s="519"/>
      <c r="AC52" s="519"/>
      <c r="AD52" s="519"/>
    </row>
    <row r="53" spans="1:30" s="168" customFormat="1" x14ac:dyDescent="0.2">
      <c r="A53" s="3"/>
      <c r="B53" s="4"/>
      <c r="C53" s="1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15"/>
      <c r="T53" s="519"/>
      <c r="U53" s="519"/>
      <c r="V53" s="519"/>
      <c r="W53" s="519"/>
      <c r="X53" s="519"/>
      <c r="Y53" s="519"/>
      <c r="Z53" s="519"/>
      <c r="AA53" s="519"/>
      <c r="AB53" s="519"/>
      <c r="AC53" s="519"/>
      <c r="AD53" s="519"/>
    </row>
    <row r="54" spans="1:30" s="168" customFormat="1" x14ac:dyDescent="0.2">
      <c r="A54" s="3"/>
      <c r="B54" s="4"/>
      <c r="C54" s="1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15"/>
      <c r="T54" s="519"/>
      <c r="U54" s="519"/>
      <c r="V54" s="519"/>
      <c r="W54" s="519"/>
      <c r="X54" s="519"/>
      <c r="Y54" s="519"/>
      <c r="Z54" s="519"/>
      <c r="AA54" s="519"/>
      <c r="AB54" s="519"/>
      <c r="AC54" s="519"/>
      <c r="AD54" s="519"/>
    </row>
    <row r="55" spans="1:30" s="168" customFormat="1" x14ac:dyDescent="0.2">
      <c r="A55" s="3"/>
      <c r="B55" s="4"/>
      <c r="C55" s="1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15"/>
      <c r="T55" s="519"/>
      <c r="U55" s="519"/>
      <c r="V55" s="519"/>
      <c r="W55" s="519"/>
      <c r="X55" s="519"/>
      <c r="Y55" s="519"/>
      <c r="Z55" s="519"/>
      <c r="AA55" s="519"/>
      <c r="AB55" s="519"/>
      <c r="AC55" s="519"/>
      <c r="AD55" s="519"/>
    </row>
    <row r="56" spans="1:30" s="168" customFormat="1" x14ac:dyDescent="0.2">
      <c r="A56" s="3"/>
      <c r="B56" s="4"/>
      <c r="C56" s="1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15"/>
      <c r="T56" s="519"/>
      <c r="U56" s="519"/>
      <c r="V56" s="519"/>
      <c r="W56" s="519"/>
      <c r="X56" s="519"/>
      <c r="Y56" s="519"/>
      <c r="Z56" s="519"/>
      <c r="AA56" s="519"/>
      <c r="AB56" s="519"/>
      <c r="AC56" s="519"/>
      <c r="AD56" s="519"/>
    </row>
    <row r="57" spans="1:30" s="168" customFormat="1" x14ac:dyDescent="0.2">
      <c r="A57" s="3"/>
      <c r="B57" s="4"/>
      <c r="C57" s="1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5"/>
      <c r="T57" s="519"/>
      <c r="U57" s="519"/>
      <c r="V57" s="519"/>
      <c r="W57" s="519"/>
      <c r="X57" s="519"/>
      <c r="Y57" s="519"/>
      <c r="Z57" s="519"/>
      <c r="AA57" s="519"/>
      <c r="AB57" s="519"/>
      <c r="AC57" s="519"/>
      <c r="AD57" s="519"/>
    </row>
    <row r="58" spans="1:30" s="168" customFormat="1" x14ac:dyDescent="0.2">
      <c r="A58" s="3"/>
      <c r="B58" s="4"/>
      <c r="C58" s="1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15"/>
      <c r="T58" s="519"/>
      <c r="U58" s="519"/>
      <c r="V58" s="519"/>
      <c r="W58" s="519"/>
      <c r="X58" s="519"/>
      <c r="Y58" s="519"/>
      <c r="Z58" s="519"/>
      <c r="AA58" s="519"/>
      <c r="AB58" s="519"/>
      <c r="AC58" s="519"/>
      <c r="AD58" s="519"/>
    </row>
    <row r="59" spans="1:30" s="168" customFormat="1" x14ac:dyDescent="0.2">
      <c r="A59" s="3"/>
      <c r="B59" s="4"/>
      <c r="C59" s="1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15"/>
      <c r="T59" s="519"/>
      <c r="U59" s="519"/>
      <c r="V59" s="519"/>
      <c r="W59" s="519"/>
      <c r="X59" s="519"/>
      <c r="Y59" s="519"/>
      <c r="Z59" s="519"/>
      <c r="AA59" s="519"/>
      <c r="AB59" s="519"/>
      <c r="AC59" s="519"/>
      <c r="AD59" s="519"/>
    </row>
    <row r="60" spans="1:30" s="168" customFormat="1" x14ac:dyDescent="0.2">
      <c r="A60" s="3"/>
      <c r="B60" s="4"/>
      <c r="C60" s="1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15"/>
      <c r="T60" s="519"/>
      <c r="U60" s="519"/>
      <c r="V60" s="519"/>
      <c r="W60" s="519"/>
      <c r="X60" s="519"/>
      <c r="Y60" s="519"/>
      <c r="Z60" s="519"/>
      <c r="AA60" s="519"/>
      <c r="AB60" s="519"/>
      <c r="AC60" s="519"/>
      <c r="AD60" s="519"/>
    </row>
    <row r="61" spans="1:30" s="168" customFormat="1" x14ac:dyDescent="0.2">
      <c r="A61" s="3"/>
      <c r="B61" s="4"/>
      <c r="C61" s="1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15"/>
      <c r="T61" s="519"/>
      <c r="U61" s="519"/>
      <c r="V61" s="519"/>
      <c r="W61" s="519"/>
      <c r="X61" s="519"/>
      <c r="Y61" s="519"/>
      <c r="Z61" s="519"/>
      <c r="AA61" s="519"/>
      <c r="AB61" s="519"/>
      <c r="AC61" s="519"/>
      <c r="AD61" s="519"/>
    </row>
    <row r="62" spans="1:30" s="168" customFormat="1" x14ac:dyDescent="0.2">
      <c r="A62" s="3"/>
      <c r="B62" s="4"/>
      <c r="C62" s="1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5"/>
      <c r="T62" s="519"/>
      <c r="U62" s="519"/>
      <c r="V62" s="519"/>
      <c r="W62" s="519"/>
      <c r="X62" s="519"/>
      <c r="Y62" s="519"/>
      <c r="Z62" s="519"/>
      <c r="AA62" s="519"/>
      <c r="AB62" s="519"/>
      <c r="AC62" s="519"/>
      <c r="AD62" s="519"/>
    </row>
    <row r="63" spans="1:30" s="168" customFormat="1" x14ac:dyDescent="0.2">
      <c r="A63" s="3"/>
      <c r="B63" s="4"/>
      <c r="C63" s="1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15"/>
      <c r="T63" s="519"/>
      <c r="U63" s="519"/>
      <c r="V63" s="519"/>
      <c r="W63" s="519"/>
      <c r="X63" s="519"/>
      <c r="Y63" s="519"/>
      <c r="Z63" s="519"/>
      <c r="AA63" s="519"/>
      <c r="AB63" s="519"/>
      <c r="AC63" s="519"/>
      <c r="AD63" s="519"/>
    </row>
    <row r="64" spans="1:30" s="168" customFormat="1" x14ac:dyDescent="0.2">
      <c r="A64" s="3"/>
      <c r="B64" s="4"/>
      <c r="C64" s="1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15"/>
      <c r="T64" s="519"/>
      <c r="U64" s="519"/>
      <c r="V64" s="519"/>
      <c r="W64" s="519"/>
      <c r="X64" s="519"/>
      <c r="Y64" s="519"/>
      <c r="Z64" s="519"/>
      <c r="AA64" s="519"/>
      <c r="AB64" s="519"/>
      <c r="AC64" s="519"/>
      <c r="AD64" s="519"/>
    </row>
    <row r="65" spans="1:30" s="168" customFormat="1" x14ac:dyDescent="0.2">
      <c r="A65" s="3"/>
      <c r="B65" s="4"/>
      <c r="C65" s="1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15"/>
      <c r="T65" s="519"/>
      <c r="U65" s="519"/>
      <c r="V65" s="519"/>
      <c r="W65" s="519"/>
      <c r="X65" s="519"/>
      <c r="Y65" s="519"/>
      <c r="Z65" s="519"/>
      <c r="AA65" s="519"/>
      <c r="AB65" s="519"/>
      <c r="AC65" s="519"/>
      <c r="AD65" s="519"/>
    </row>
    <row r="66" spans="1:30" s="168" customFormat="1" x14ac:dyDescent="0.2">
      <c r="A66" s="3"/>
      <c r="B66" s="4"/>
      <c r="C66" s="1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15"/>
      <c r="T66" s="519"/>
      <c r="U66" s="519"/>
      <c r="V66" s="519"/>
      <c r="W66" s="519"/>
      <c r="X66" s="519"/>
      <c r="Y66" s="519"/>
      <c r="Z66" s="519"/>
      <c r="AA66" s="519"/>
      <c r="AB66" s="519"/>
      <c r="AC66" s="519"/>
      <c r="AD66" s="519"/>
    </row>
    <row r="67" spans="1:30" s="168" customFormat="1" x14ac:dyDescent="0.2">
      <c r="A67" s="3"/>
      <c r="B67" s="4"/>
      <c r="C67" s="1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15"/>
      <c r="T67" s="519"/>
      <c r="U67" s="519"/>
      <c r="V67" s="519"/>
      <c r="W67" s="519"/>
      <c r="X67" s="519"/>
      <c r="Y67" s="519"/>
      <c r="Z67" s="519"/>
      <c r="AA67" s="519"/>
      <c r="AB67" s="519"/>
      <c r="AC67" s="519"/>
      <c r="AD67" s="519"/>
    </row>
    <row r="68" spans="1:30" s="168" customFormat="1" x14ac:dyDescent="0.2">
      <c r="A68" s="3"/>
      <c r="B68" s="4"/>
      <c r="C68" s="1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15"/>
      <c r="T68" s="519"/>
      <c r="U68" s="519"/>
      <c r="V68" s="519"/>
      <c r="W68" s="519"/>
      <c r="X68" s="519"/>
      <c r="Y68" s="519"/>
      <c r="Z68" s="519"/>
      <c r="AA68" s="519"/>
      <c r="AB68" s="519"/>
      <c r="AC68" s="519"/>
      <c r="AD68" s="519"/>
    </row>
    <row r="69" spans="1:30" s="168" customFormat="1" x14ac:dyDescent="0.2">
      <c r="A69" s="3"/>
      <c r="B69" s="4"/>
      <c r="C69" s="1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15"/>
      <c r="T69" s="519"/>
      <c r="U69" s="519"/>
      <c r="V69" s="519"/>
      <c r="W69" s="519"/>
      <c r="X69" s="519"/>
      <c r="Y69" s="519"/>
      <c r="Z69" s="519"/>
      <c r="AA69" s="519"/>
      <c r="AB69" s="519"/>
      <c r="AC69" s="519"/>
      <c r="AD69" s="519"/>
    </row>
    <row r="70" spans="1:30" s="168" customFormat="1" x14ac:dyDescent="0.2">
      <c r="A70" s="3"/>
      <c r="B70" s="4"/>
      <c r="C70" s="1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15"/>
      <c r="T70" s="519"/>
      <c r="U70" s="519"/>
      <c r="V70" s="519"/>
      <c r="W70" s="519"/>
      <c r="X70" s="519"/>
      <c r="Y70" s="519"/>
      <c r="Z70" s="519"/>
      <c r="AA70" s="519"/>
      <c r="AB70" s="519"/>
      <c r="AC70" s="519"/>
      <c r="AD70" s="519"/>
    </row>
    <row r="71" spans="1:30" s="168" customFormat="1" x14ac:dyDescent="0.2">
      <c r="A71" s="3"/>
      <c r="B71" s="4"/>
      <c r="C71" s="1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15"/>
      <c r="T71" s="519"/>
      <c r="U71" s="519"/>
      <c r="V71" s="519"/>
      <c r="W71" s="519"/>
      <c r="X71" s="519"/>
      <c r="Y71" s="519"/>
      <c r="Z71" s="519"/>
      <c r="AA71" s="519"/>
      <c r="AB71" s="519"/>
      <c r="AC71" s="519"/>
      <c r="AD71" s="519"/>
    </row>
    <row r="72" spans="1:30" s="168" customFormat="1" x14ac:dyDescent="0.2">
      <c r="A72" s="3"/>
      <c r="B72" s="4"/>
      <c r="C72" s="1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15"/>
      <c r="T72" s="519"/>
      <c r="U72" s="519"/>
      <c r="V72" s="519"/>
      <c r="W72" s="519"/>
      <c r="X72" s="519"/>
      <c r="Y72" s="519"/>
      <c r="Z72" s="519"/>
      <c r="AA72" s="519"/>
      <c r="AB72" s="519"/>
      <c r="AC72" s="519"/>
      <c r="AD72" s="519"/>
    </row>
    <row r="73" spans="1:30" s="168" customFormat="1" x14ac:dyDescent="0.2">
      <c r="A73" s="3"/>
      <c r="B73" s="4"/>
      <c r="C73" s="1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15"/>
      <c r="T73" s="519"/>
      <c r="U73" s="519"/>
      <c r="V73" s="519"/>
      <c r="W73" s="519"/>
      <c r="X73" s="519"/>
      <c r="Y73" s="519"/>
      <c r="Z73" s="519"/>
      <c r="AA73" s="519"/>
      <c r="AB73" s="519"/>
      <c r="AC73" s="519"/>
      <c r="AD73" s="519"/>
    </row>
    <row r="74" spans="1:30" s="168" customFormat="1" x14ac:dyDescent="0.2">
      <c r="A74" s="3"/>
      <c r="B74" s="4"/>
      <c r="C74" s="1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15"/>
      <c r="T74" s="519"/>
      <c r="U74" s="519"/>
      <c r="V74" s="519"/>
      <c r="W74" s="519"/>
      <c r="X74" s="519"/>
      <c r="Y74" s="519"/>
      <c r="Z74" s="519"/>
      <c r="AA74" s="519"/>
      <c r="AB74" s="519"/>
      <c r="AC74" s="519"/>
      <c r="AD74" s="519"/>
    </row>
    <row r="75" spans="1:30" s="168" customFormat="1" x14ac:dyDescent="0.2">
      <c r="A75" s="3"/>
      <c r="B75" s="4"/>
      <c r="C75" s="1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15"/>
      <c r="T75" s="519"/>
      <c r="U75" s="519"/>
      <c r="V75" s="519"/>
      <c r="W75" s="519"/>
      <c r="X75" s="519"/>
      <c r="Y75" s="519"/>
      <c r="Z75" s="519"/>
      <c r="AA75" s="519"/>
      <c r="AB75" s="519"/>
      <c r="AC75" s="519"/>
      <c r="AD75" s="519"/>
    </row>
    <row r="76" spans="1:30" s="168" customFormat="1" x14ac:dyDescent="0.2">
      <c r="A76" s="3"/>
      <c r="B76" s="4"/>
      <c r="C76" s="1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5"/>
      <c r="T76" s="519"/>
      <c r="U76" s="519"/>
      <c r="V76" s="519"/>
      <c r="W76" s="519"/>
      <c r="X76" s="519"/>
      <c r="Y76" s="519"/>
      <c r="Z76" s="519"/>
      <c r="AA76" s="519"/>
      <c r="AB76" s="519"/>
      <c r="AC76" s="519"/>
      <c r="AD76" s="519"/>
    </row>
    <row r="77" spans="1:30" s="168" customFormat="1" x14ac:dyDescent="0.2">
      <c r="A77" s="3"/>
      <c r="B77" s="4"/>
      <c r="C77" s="1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5"/>
      <c r="T77" s="519"/>
      <c r="U77" s="519"/>
      <c r="V77" s="519"/>
      <c r="W77" s="519"/>
      <c r="X77" s="519"/>
      <c r="Y77" s="519"/>
      <c r="Z77" s="519"/>
      <c r="AA77" s="519"/>
      <c r="AB77" s="519"/>
      <c r="AC77" s="519"/>
      <c r="AD77" s="519"/>
    </row>
    <row r="78" spans="1:30" s="168" customFormat="1" x14ac:dyDescent="0.2">
      <c r="A78" s="3"/>
      <c r="B78" s="4"/>
      <c r="C78" s="1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5"/>
      <c r="T78" s="519"/>
      <c r="U78" s="519"/>
      <c r="V78" s="519"/>
      <c r="W78" s="519"/>
      <c r="X78" s="519"/>
      <c r="Y78" s="519"/>
      <c r="Z78" s="519"/>
      <c r="AA78" s="519"/>
      <c r="AB78" s="519"/>
      <c r="AC78" s="519"/>
      <c r="AD78" s="519"/>
    </row>
    <row r="79" spans="1:30" s="168" customFormat="1" x14ac:dyDescent="0.2">
      <c r="A79" s="3"/>
      <c r="B79" s="4"/>
      <c r="C79" s="1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5"/>
      <c r="T79" s="519"/>
      <c r="U79" s="519"/>
      <c r="V79" s="519"/>
      <c r="W79" s="519"/>
      <c r="X79" s="519"/>
      <c r="Y79" s="519"/>
      <c r="Z79" s="519"/>
      <c r="AA79" s="519"/>
      <c r="AB79" s="519"/>
      <c r="AC79" s="519"/>
      <c r="AD79" s="519"/>
    </row>
    <row r="80" spans="1:30" s="168" customFormat="1" x14ac:dyDescent="0.2">
      <c r="A80" s="3"/>
      <c r="B80" s="4"/>
      <c r="C80" s="1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15"/>
      <c r="T80" s="519"/>
      <c r="U80" s="519"/>
      <c r="V80" s="519"/>
      <c r="W80" s="519"/>
      <c r="X80" s="519"/>
      <c r="Y80" s="519"/>
      <c r="Z80" s="519"/>
      <c r="AA80" s="519"/>
      <c r="AB80" s="519"/>
      <c r="AC80" s="519"/>
      <c r="AD80" s="519"/>
    </row>
    <row r="81" spans="1:30" s="168" customFormat="1" x14ac:dyDescent="0.2">
      <c r="A81" s="3"/>
      <c r="B81" s="4"/>
      <c r="C81" s="1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15"/>
      <c r="T81" s="519"/>
      <c r="U81" s="519"/>
      <c r="V81" s="519"/>
      <c r="W81" s="519"/>
      <c r="X81" s="519"/>
      <c r="Y81" s="519"/>
      <c r="Z81" s="519"/>
      <c r="AA81" s="519"/>
      <c r="AB81" s="519"/>
      <c r="AC81" s="519"/>
      <c r="AD81" s="519"/>
    </row>
    <row r="82" spans="1:30" s="168" customFormat="1" x14ac:dyDescent="0.2">
      <c r="A82" s="3"/>
      <c r="B82" s="4"/>
      <c r="C82" s="1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15"/>
      <c r="T82" s="519"/>
      <c r="U82" s="519"/>
      <c r="V82" s="519"/>
      <c r="W82" s="519"/>
      <c r="X82" s="519"/>
      <c r="Y82" s="519"/>
      <c r="Z82" s="519"/>
      <c r="AA82" s="519"/>
      <c r="AB82" s="519"/>
      <c r="AC82" s="519"/>
      <c r="AD82" s="519"/>
    </row>
    <row r="83" spans="1:30" s="168" customFormat="1" x14ac:dyDescent="0.2">
      <c r="A83" s="3"/>
      <c r="B83" s="4"/>
      <c r="C83" s="1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15"/>
      <c r="T83" s="519"/>
      <c r="U83" s="519"/>
      <c r="V83" s="519"/>
      <c r="W83" s="519"/>
      <c r="X83" s="519"/>
      <c r="Y83" s="519"/>
      <c r="Z83" s="519"/>
      <c r="AA83" s="519"/>
      <c r="AB83" s="519"/>
      <c r="AC83" s="519"/>
      <c r="AD83" s="519"/>
    </row>
    <row r="84" spans="1:30" s="168" customFormat="1" x14ac:dyDescent="0.2">
      <c r="A84" s="3"/>
      <c r="B84" s="4"/>
      <c r="C84" s="1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15"/>
      <c r="T84" s="519"/>
      <c r="U84" s="519"/>
      <c r="V84" s="519"/>
      <c r="W84" s="519"/>
      <c r="X84" s="519"/>
      <c r="Y84" s="519"/>
      <c r="Z84" s="519"/>
      <c r="AA84" s="519"/>
      <c r="AB84" s="519"/>
      <c r="AC84" s="519"/>
      <c r="AD84" s="519"/>
    </row>
    <row r="85" spans="1:30" s="168" customFormat="1" x14ac:dyDescent="0.2">
      <c r="A85" s="3"/>
      <c r="B85" s="4"/>
      <c r="C85" s="1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5"/>
      <c r="T85" s="519"/>
      <c r="U85" s="519"/>
      <c r="V85" s="519"/>
      <c r="W85" s="519"/>
      <c r="X85" s="519"/>
      <c r="Y85" s="519"/>
      <c r="Z85" s="519"/>
      <c r="AA85" s="519"/>
      <c r="AB85" s="519"/>
      <c r="AC85" s="519"/>
      <c r="AD85" s="519"/>
    </row>
    <row r="86" spans="1:30" s="168" customFormat="1" x14ac:dyDescent="0.2">
      <c r="A86" s="3"/>
      <c r="B86" s="4"/>
      <c r="C86" s="1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5"/>
      <c r="T86" s="519"/>
      <c r="U86" s="519"/>
      <c r="V86" s="519"/>
      <c r="W86" s="519"/>
      <c r="X86" s="519"/>
      <c r="Y86" s="519"/>
      <c r="Z86" s="519"/>
      <c r="AA86" s="519"/>
      <c r="AB86" s="519"/>
      <c r="AC86" s="519"/>
      <c r="AD86" s="519"/>
    </row>
    <row r="87" spans="1:30" s="168" customFormat="1" x14ac:dyDescent="0.2">
      <c r="A87" s="3"/>
      <c r="B87" s="4"/>
      <c r="C87" s="1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15"/>
      <c r="T87" s="519"/>
      <c r="U87" s="519"/>
      <c r="V87" s="519"/>
      <c r="W87" s="519"/>
      <c r="X87" s="519"/>
      <c r="Y87" s="519"/>
      <c r="Z87" s="519"/>
      <c r="AA87" s="519"/>
      <c r="AB87" s="519"/>
      <c r="AC87" s="519"/>
      <c r="AD87" s="519"/>
    </row>
    <row r="88" spans="1:30" s="168" customFormat="1" x14ac:dyDescent="0.2">
      <c r="A88" s="3"/>
      <c r="B88" s="4"/>
      <c r="C88" s="1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15"/>
      <c r="T88" s="519"/>
      <c r="U88" s="519"/>
      <c r="V88" s="519"/>
      <c r="W88" s="519"/>
      <c r="X88" s="519"/>
      <c r="Y88" s="519"/>
      <c r="Z88" s="519"/>
      <c r="AA88" s="519"/>
      <c r="AB88" s="519"/>
      <c r="AC88" s="519"/>
      <c r="AD88" s="519"/>
    </row>
    <row r="89" spans="1:30" s="168" customFormat="1" x14ac:dyDescent="0.2">
      <c r="A89" s="3"/>
      <c r="B89" s="4"/>
      <c r="C89" s="1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15"/>
      <c r="T89" s="519"/>
      <c r="U89" s="519"/>
      <c r="V89" s="519"/>
      <c r="W89" s="519"/>
      <c r="X89" s="519"/>
      <c r="Y89" s="519"/>
      <c r="Z89" s="519"/>
      <c r="AA89" s="519"/>
      <c r="AB89" s="519"/>
      <c r="AC89" s="519"/>
      <c r="AD89" s="519"/>
    </row>
    <row r="90" spans="1:30" s="168" customFormat="1" x14ac:dyDescent="0.2">
      <c r="A90" s="3"/>
      <c r="B90" s="4"/>
      <c r="C90" s="1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15"/>
      <c r="T90" s="519"/>
      <c r="U90" s="519"/>
      <c r="V90" s="519"/>
      <c r="W90" s="519"/>
      <c r="X90" s="519"/>
      <c r="Y90" s="519"/>
      <c r="Z90" s="519"/>
      <c r="AA90" s="519"/>
      <c r="AB90" s="519"/>
      <c r="AC90" s="519"/>
      <c r="AD90" s="519"/>
    </row>
    <row r="91" spans="1:30" s="168" customFormat="1" x14ac:dyDescent="0.2">
      <c r="A91" s="3"/>
      <c r="B91" s="4"/>
      <c r="C91" s="1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15"/>
      <c r="T91" s="519"/>
      <c r="U91" s="519"/>
      <c r="V91" s="519"/>
      <c r="W91" s="519"/>
      <c r="X91" s="519"/>
      <c r="Y91" s="519"/>
      <c r="Z91" s="519"/>
      <c r="AA91" s="519"/>
      <c r="AB91" s="519"/>
      <c r="AC91" s="519"/>
      <c r="AD91" s="519"/>
    </row>
    <row r="92" spans="1:30" s="168" customFormat="1" x14ac:dyDescent="0.2">
      <c r="A92" s="3"/>
      <c r="B92" s="4"/>
      <c r="C92" s="1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15"/>
      <c r="T92" s="519"/>
      <c r="U92" s="519"/>
      <c r="V92" s="519"/>
      <c r="W92" s="519"/>
      <c r="X92" s="519"/>
      <c r="Y92" s="519"/>
      <c r="Z92" s="519"/>
      <c r="AA92" s="519"/>
      <c r="AB92" s="519"/>
      <c r="AC92" s="519"/>
      <c r="AD92" s="519"/>
    </row>
    <row r="93" spans="1:30" s="168" customFormat="1" x14ac:dyDescent="0.2">
      <c r="A93" s="3"/>
      <c r="B93" s="4"/>
      <c r="C93" s="1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15"/>
      <c r="T93" s="519"/>
      <c r="U93" s="519"/>
      <c r="V93" s="519"/>
      <c r="W93" s="519"/>
      <c r="X93" s="519"/>
      <c r="Y93" s="519"/>
      <c r="Z93" s="519"/>
      <c r="AA93" s="519"/>
      <c r="AB93" s="519"/>
      <c r="AC93" s="519"/>
      <c r="AD93" s="519"/>
    </row>
    <row r="94" spans="1:30" s="168" customFormat="1" x14ac:dyDescent="0.2">
      <c r="A94" s="3"/>
      <c r="B94" s="4"/>
      <c r="C94" s="1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15"/>
      <c r="T94" s="519"/>
      <c r="U94" s="519"/>
      <c r="V94" s="519"/>
      <c r="W94" s="519"/>
      <c r="X94" s="519"/>
      <c r="Y94" s="519"/>
      <c r="Z94" s="519"/>
      <c r="AA94" s="519"/>
      <c r="AB94" s="519"/>
      <c r="AC94" s="519"/>
      <c r="AD94" s="519"/>
    </row>
    <row r="95" spans="1:30" s="168" customFormat="1" x14ac:dyDescent="0.2">
      <c r="A95" s="3"/>
      <c r="B95" s="4"/>
      <c r="C95" s="1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15"/>
      <c r="T95" s="519"/>
      <c r="U95" s="519"/>
      <c r="V95" s="519"/>
      <c r="W95" s="519"/>
      <c r="X95" s="519"/>
      <c r="Y95" s="519"/>
      <c r="Z95" s="519"/>
      <c r="AA95" s="519"/>
      <c r="AB95" s="519"/>
      <c r="AC95" s="519"/>
      <c r="AD95" s="519"/>
    </row>
    <row r="96" spans="1:30" s="168" customFormat="1" x14ac:dyDescent="0.2">
      <c r="A96" s="3"/>
      <c r="B96" s="4"/>
      <c r="C96" s="1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5"/>
      <c r="T96" s="519"/>
      <c r="U96" s="519"/>
      <c r="V96" s="519"/>
      <c r="W96" s="519"/>
      <c r="X96" s="519"/>
      <c r="Y96" s="519"/>
      <c r="Z96" s="519"/>
      <c r="AA96" s="519"/>
      <c r="AB96" s="519"/>
      <c r="AC96" s="519"/>
      <c r="AD96" s="519"/>
    </row>
    <row r="97" spans="1:30" s="168" customFormat="1" x14ac:dyDescent="0.2">
      <c r="A97" s="3"/>
      <c r="B97" s="4"/>
      <c r="C97" s="1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15"/>
      <c r="T97" s="519"/>
      <c r="U97" s="519"/>
      <c r="V97" s="519"/>
      <c r="W97" s="519"/>
      <c r="X97" s="519"/>
      <c r="Y97" s="519"/>
      <c r="Z97" s="519"/>
      <c r="AA97" s="519"/>
      <c r="AB97" s="519"/>
      <c r="AC97" s="519"/>
      <c r="AD97" s="519"/>
    </row>
    <row r="98" spans="1:30" s="168" customFormat="1" x14ac:dyDescent="0.2">
      <c r="A98" s="3"/>
      <c r="B98" s="4"/>
      <c r="C98" s="1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15"/>
      <c r="T98" s="519"/>
      <c r="U98" s="519"/>
      <c r="V98" s="519"/>
      <c r="W98" s="519"/>
      <c r="X98" s="519"/>
      <c r="Y98" s="519"/>
      <c r="Z98" s="519"/>
      <c r="AA98" s="519"/>
      <c r="AB98" s="519"/>
      <c r="AC98" s="519"/>
      <c r="AD98" s="519"/>
    </row>
    <row r="99" spans="1:30" s="168" customFormat="1" x14ac:dyDescent="0.2">
      <c r="A99" s="3"/>
      <c r="B99" s="4"/>
      <c r="C99" s="1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15"/>
      <c r="T99" s="519"/>
      <c r="U99" s="519"/>
      <c r="V99" s="519"/>
      <c r="W99" s="519"/>
      <c r="X99" s="519"/>
      <c r="Y99" s="519"/>
      <c r="Z99" s="519"/>
      <c r="AA99" s="519"/>
      <c r="AB99" s="519"/>
      <c r="AC99" s="519"/>
      <c r="AD99" s="519"/>
    </row>
    <row r="100" spans="1:30" s="168" customFormat="1" x14ac:dyDescent="0.2">
      <c r="A100" s="3"/>
      <c r="B100" s="4"/>
      <c r="C100" s="1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15"/>
      <c r="T100" s="519"/>
      <c r="U100" s="519"/>
      <c r="V100" s="519"/>
      <c r="W100" s="519"/>
      <c r="X100" s="519"/>
      <c r="Y100" s="519"/>
      <c r="Z100" s="519"/>
      <c r="AA100" s="519"/>
      <c r="AB100" s="519"/>
      <c r="AC100" s="519"/>
      <c r="AD100" s="519"/>
    </row>
    <row r="101" spans="1:30" s="168" customFormat="1" x14ac:dyDescent="0.2">
      <c r="A101" s="3"/>
      <c r="B101" s="4"/>
      <c r="C101" s="1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15"/>
      <c r="T101" s="519"/>
      <c r="U101" s="519"/>
      <c r="V101" s="519"/>
      <c r="W101" s="519"/>
      <c r="X101" s="519"/>
      <c r="Y101" s="519"/>
      <c r="Z101" s="519"/>
      <c r="AA101" s="519"/>
      <c r="AB101" s="519"/>
      <c r="AC101" s="519"/>
      <c r="AD101" s="519"/>
    </row>
    <row r="102" spans="1:30" s="168" customFormat="1" x14ac:dyDescent="0.2">
      <c r="A102" s="3"/>
      <c r="B102" s="4"/>
      <c r="C102" s="1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15"/>
      <c r="T102" s="519"/>
      <c r="U102" s="519"/>
      <c r="V102" s="519"/>
      <c r="W102" s="519"/>
      <c r="X102" s="519"/>
      <c r="Y102" s="519"/>
      <c r="Z102" s="519"/>
      <c r="AA102" s="519"/>
      <c r="AB102" s="519"/>
      <c r="AC102" s="519"/>
      <c r="AD102" s="519"/>
    </row>
    <row r="103" spans="1:30" s="168" customFormat="1" x14ac:dyDescent="0.2">
      <c r="A103" s="3"/>
      <c r="B103" s="4"/>
      <c r="C103" s="1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15"/>
      <c r="T103" s="519"/>
      <c r="U103" s="519"/>
      <c r="V103" s="519"/>
      <c r="W103" s="519"/>
      <c r="X103" s="519"/>
      <c r="Y103" s="519"/>
      <c r="Z103" s="519"/>
      <c r="AA103" s="519"/>
      <c r="AB103" s="519"/>
      <c r="AC103" s="519"/>
      <c r="AD103" s="519"/>
    </row>
    <row r="104" spans="1:30" s="168" customFormat="1" x14ac:dyDescent="0.2">
      <c r="A104" s="3"/>
      <c r="B104" s="4"/>
      <c r="C104" s="1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5"/>
      <c r="T104" s="519"/>
      <c r="U104" s="519"/>
      <c r="V104" s="519"/>
      <c r="W104" s="519"/>
      <c r="X104" s="519"/>
      <c r="Y104" s="519"/>
      <c r="Z104" s="519"/>
      <c r="AA104" s="519"/>
      <c r="AB104" s="519"/>
      <c r="AC104" s="519"/>
      <c r="AD104" s="519"/>
    </row>
    <row r="105" spans="1:30" s="168" customFormat="1" x14ac:dyDescent="0.2">
      <c r="A105" s="3"/>
      <c r="B105" s="4"/>
      <c r="C105" s="1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15"/>
      <c r="T105" s="519"/>
      <c r="U105" s="519"/>
      <c r="V105" s="519"/>
      <c r="W105" s="519"/>
      <c r="X105" s="519"/>
      <c r="Y105" s="519"/>
      <c r="Z105" s="519"/>
      <c r="AA105" s="519"/>
      <c r="AB105" s="519"/>
      <c r="AC105" s="519"/>
      <c r="AD105" s="519"/>
    </row>
    <row r="106" spans="1:30" s="168" customFormat="1" x14ac:dyDescent="0.2">
      <c r="A106" s="3"/>
      <c r="B106" s="4"/>
      <c r="C106" s="1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15"/>
      <c r="T106" s="519"/>
      <c r="U106" s="519"/>
      <c r="V106" s="519"/>
      <c r="W106" s="519"/>
      <c r="X106" s="519"/>
      <c r="Y106" s="519"/>
      <c r="Z106" s="519"/>
      <c r="AA106" s="519"/>
      <c r="AB106" s="519"/>
      <c r="AC106" s="519"/>
      <c r="AD106" s="519"/>
    </row>
    <row r="107" spans="1:30" s="168" customFormat="1" x14ac:dyDescent="0.2">
      <c r="A107" s="3"/>
      <c r="B107" s="4"/>
      <c r="C107" s="1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15"/>
      <c r="T107" s="519"/>
      <c r="U107" s="519"/>
      <c r="V107" s="519"/>
      <c r="W107" s="519"/>
      <c r="X107" s="519"/>
      <c r="Y107" s="519"/>
      <c r="Z107" s="519"/>
      <c r="AA107" s="519"/>
      <c r="AB107" s="519"/>
      <c r="AC107" s="519"/>
      <c r="AD107" s="519"/>
    </row>
    <row r="108" spans="1:30" s="168" customFormat="1" x14ac:dyDescent="0.2">
      <c r="A108" s="3"/>
      <c r="B108" s="4"/>
      <c r="C108" s="1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15"/>
      <c r="T108" s="519"/>
      <c r="U108" s="519"/>
      <c r="V108" s="519"/>
      <c r="W108" s="519"/>
      <c r="X108" s="519"/>
      <c r="Y108" s="519"/>
      <c r="Z108" s="519"/>
      <c r="AA108" s="519"/>
      <c r="AB108" s="519"/>
      <c r="AC108" s="519"/>
      <c r="AD108" s="519"/>
    </row>
    <row r="109" spans="1:30" s="168" customFormat="1" x14ac:dyDescent="0.2">
      <c r="A109" s="3"/>
      <c r="B109" s="4"/>
      <c r="C109" s="1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15"/>
      <c r="T109" s="519"/>
      <c r="U109" s="519"/>
      <c r="V109" s="519"/>
      <c r="W109" s="519"/>
      <c r="X109" s="519"/>
      <c r="Y109" s="519"/>
      <c r="Z109" s="519"/>
      <c r="AA109" s="519"/>
      <c r="AB109" s="519"/>
      <c r="AC109" s="519"/>
      <c r="AD109" s="519"/>
    </row>
    <row r="110" spans="1:30" s="168" customFormat="1" x14ac:dyDescent="0.2">
      <c r="A110" s="3"/>
      <c r="B110" s="4"/>
      <c r="C110" s="1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15"/>
      <c r="T110" s="519"/>
      <c r="U110" s="519"/>
      <c r="V110" s="519"/>
      <c r="W110" s="519"/>
      <c r="X110" s="519"/>
      <c r="Y110" s="519"/>
      <c r="Z110" s="519"/>
      <c r="AA110" s="519"/>
      <c r="AB110" s="519"/>
      <c r="AC110" s="519"/>
      <c r="AD110" s="519"/>
    </row>
    <row r="111" spans="1:30" s="168" customFormat="1" x14ac:dyDescent="0.2">
      <c r="A111" s="3"/>
      <c r="B111" s="4"/>
      <c r="C111" s="1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15"/>
      <c r="T111" s="519"/>
      <c r="U111" s="519"/>
      <c r="V111" s="519"/>
      <c r="W111" s="519"/>
      <c r="X111" s="519"/>
      <c r="Y111" s="519"/>
      <c r="Z111" s="519"/>
      <c r="AA111" s="519"/>
      <c r="AB111" s="519"/>
      <c r="AC111" s="519"/>
      <c r="AD111" s="519"/>
    </row>
    <row r="112" spans="1:30" s="168" customFormat="1" x14ac:dyDescent="0.2">
      <c r="A112" s="3"/>
      <c r="B112" s="4"/>
      <c r="C112" s="1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15"/>
      <c r="T112" s="519"/>
      <c r="U112" s="519"/>
      <c r="V112" s="519"/>
      <c r="W112" s="519"/>
      <c r="X112" s="519"/>
      <c r="Y112" s="519"/>
      <c r="Z112" s="519"/>
      <c r="AA112" s="519"/>
      <c r="AB112" s="519"/>
      <c r="AC112" s="519"/>
      <c r="AD112" s="519"/>
    </row>
    <row r="113" spans="1:30" s="168" customFormat="1" x14ac:dyDescent="0.2">
      <c r="A113" s="3"/>
      <c r="B113" s="4"/>
      <c r="C113" s="1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15"/>
      <c r="T113" s="519"/>
      <c r="U113" s="519"/>
      <c r="V113" s="519"/>
      <c r="W113" s="519"/>
      <c r="X113" s="519"/>
      <c r="Y113" s="519"/>
      <c r="Z113" s="519"/>
      <c r="AA113" s="519"/>
      <c r="AB113" s="519"/>
      <c r="AC113" s="519"/>
      <c r="AD113" s="519"/>
    </row>
    <row r="114" spans="1:30" s="168" customFormat="1" x14ac:dyDescent="0.2">
      <c r="A114" s="3"/>
      <c r="B114" s="4"/>
      <c r="C114" s="1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15"/>
      <c r="T114" s="519"/>
      <c r="U114" s="519"/>
      <c r="V114" s="519"/>
      <c r="W114" s="519"/>
      <c r="X114" s="519"/>
      <c r="Y114" s="519"/>
      <c r="Z114" s="519"/>
      <c r="AA114" s="519"/>
      <c r="AB114" s="519"/>
      <c r="AC114" s="519"/>
      <c r="AD114" s="519"/>
    </row>
    <row r="115" spans="1:30" s="168" customFormat="1" x14ac:dyDescent="0.2">
      <c r="A115" s="3"/>
      <c r="B115" s="4"/>
      <c r="C115" s="1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15"/>
      <c r="T115" s="519"/>
      <c r="U115" s="519"/>
      <c r="V115" s="519"/>
      <c r="W115" s="519"/>
      <c r="X115" s="519"/>
      <c r="Y115" s="519"/>
      <c r="Z115" s="519"/>
      <c r="AA115" s="519"/>
      <c r="AB115" s="519"/>
      <c r="AC115" s="519"/>
      <c r="AD115" s="519"/>
    </row>
    <row r="116" spans="1:30" s="168" customFormat="1" x14ac:dyDescent="0.2">
      <c r="A116" s="3"/>
      <c r="B116" s="4"/>
      <c r="C116" s="1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15"/>
      <c r="T116" s="519"/>
      <c r="U116" s="519"/>
      <c r="V116" s="519"/>
      <c r="W116" s="519"/>
      <c r="X116" s="519"/>
      <c r="Y116" s="519"/>
      <c r="Z116" s="519"/>
      <c r="AA116" s="519"/>
      <c r="AB116" s="519"/>
      <c r="AC116" s="519"/>
      <c r="AD116" s="519"/>
    </row>
    <row r="117" spans="1:30" s="168" customFormat="1" x14ac:dyDescent="0.2">
      <c r="A117" s="3"/>
      <c r="B117" s="4"/>
      <c r="C117" s="1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15"/>
      <c r="T117" s="519"/>
      <c r="U117" s="519"/>
      <c r="V117" s="519"/>
      <c r="W117" s="519"/>
      <c r="X117" s="519"/>
      <c r="Y117" s="519"/>
      <c r="Z117" s="519"/>
      <c r="AA117" s="519"/>
      <c r="AB117" s="519"/>
      <c r="AC117" s="519"/>
      <c r="AD117" s="519"/>
    </row>
    <row r="118" spans="1:30" s="168" customFormat="1" x14ac:dyDescent="0.2">
      <c r="A118" s="3"/>
      <c r="B118" s="4"/>
      <c r="C118" s="1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15"/>
      <c r="T118" s="519"/>
      <c r="U118" s="519"/>
      <c r="V118" s="519"/>
      <c r="W118" s="519"/>
      <c r="X118" s="519"/>
      <c r="Y118" s="519"/>
      <c r="Z118" s="519"/>
      <c r="AA118" s="519"/>
      <c r="AB118" s="519"/>
      <c r="AC118" s="519"/>
      <c r="AD118" s="519"/>
    </row>
    <row r="119" spans="1:30" s="168" customFormat="1" x14ac:dyDescent="0.2">
      <c r="A119" s="3"/>
      <c r="B119" s="4"/>
      <c r="C119" s="1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15"/>
      <c r="T119" s="519"/>
      <c r="U119" s="519"/>
      <c r="V119" s="519"/>
      <c r="W119" s="519"/>
      <c r="X119" s="519"/>
      <c r="Y119" s="519"/>
      <c r="Z119" s="519"/>
      <c r="AA119" s="519"/>
      <c r="AB119" s="519"/>
      <c r="AC119" s="519"/>
      <c r="AD119" s="519"/>
    </row>
    <row r="120" spans="1:30" s="168" customFormat="1" x14ac:dyDescent="0.2">
      <c r="A120" s="3"/>
      <c r="B120" s="4"/>
      <c r="C120" s="1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15"/>
      <c r="T120" s="519"/>
      <c r="U120" s="519"/>
      <c r="V120" s="519"/>
      <c r="W120" s="519"/>
      <c r="X120" s="519"/>
      <c r="Y120" s="519"/>
      <c r="Z120" s="519"/>
      <c r="AA120" s="519"/>
      <c r="AB120" s="519"/>
      <c r="AC120" s="519"/>
      <c r="AD120" s="519"/>
    </row>
    <row r="121" spans="1:30" s="168" customFormat="1" x14ac:dyDescent="0.2">
      <c r="A121" s="3"/>
      <c r="B121" s="4"/>
      <c r="C121" s="1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15"/>
      <c r="T121" s="519"/>
      <c r="U121" s="519"/>
      <c r="V121" s="519"/>
      <c r="W121" s="519"/>
      <c r="X121" s="519"/>
      <c r="Y121" s="519"/>
      <c r="Z121" s="519"/>
      <c r="AA121" s="519"/>
      <c r="AB121" s="519"/>
      <c r="AC121" s="519"/>
      <c r="AD121" s="519"/>
    </row>
    <row r="122" spans="1:30" s="168" customFormat="1" x14ac:dyDescent="0.2">
      <c r="A122" s="3"/>
      <c r="B122" s="4"/>
      <c r="C122" s="1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5"/>
      <c r="T122" s="519"/>
      <c r="U122" s="519"/>
      <c r="V122" s="519"/>
      <c r="W122" s="519"/>
      <c r="X122" s="519"/>
      <c r="Y122" s="519"/>
      <c r="Z122" s="519"/>
      <c r="AA122" s="519"/>
      <c r="AB122" s="519"/>
      <c r="AC122" s="519"/>
      <c r="AD122" s="519"/>
    </row>
    <row r="123" spans="1:30" s="168" customFormat="1" x14ac:dyDescent="0.2">
      <c r="A123" s="3"/>
      <c r="B123" s="4"/>
      <c r="C123" s="1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5"/>
      <c r="T123" s="519"/>
      <c r="U123" s="519"/>
      <c r="V123" s="519"/>
      <c r="W123" s="519"/>
      <c r="X123" s="519"/>
      <c r="Y123" s="519"/>
      <c r="Z123" s="519"/>
      <c r="AA123" s="519"/>
      <c r="AB123" s="519"/>
      <c r="AC123" s="519"/>
      <c r="AD123" s="519"/>
    </row>
    <row r="124" spans="1:30" s="168" customFormat="1" x14ac:dyDescent="0.2">
      <c r="A124" s="3"/>
      <c r="B124" s="4"/>
      <c r="C124" s="1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15"/>
      <c r="T124" s="519"/>
      <c r="U124" s="519"/>
      <c r="V124" s="519"/>
      <c r="W124" s="519"/>
      <c r="X124" s="519"/>
      <c r="Y124" s="519"/>
      <c r="Z124" s="519"/>
      <c r="AA124" s="519"/>
      <c r="AB124" s="519"/>
      <c r="AC124" s="519"/>
      <c r="AD124" s="519"/>
    </row>
    <row r="125" spans="1:30" s="168" customFormat="1" x14ac:dyDescent="0.2">
      <c r="A125" s="3"/>
      <c r="B125" s="4"/>
      <c r="C125" s="1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15"/>
      <c r="T125" s="519"/>
      <c r="U125" s="519"/>
      <c r="V125" s="519"/>
      <c r="W125" s="519"/>
      <c r="X125" s="519"/>
      <c r="Y125" s="519"/>
      <c r="Z125" s="519"/>
      <c r="AA125" s="519"/>
      <c r="AB125" s="519"/>
      <c r="AC125" s="519"/>
      <c r="AD125" s="519"/>
    </row>
    <row r="126" spans="1:30" s="168" customFormat="1" x14ac:dyDescent="0.2">
      <c r="A126" s="3"/>
      <c r="B126" s="4"/>
      <c r="C126" s="1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5"/>
      <c r="T126" s="519"/>
      <c r="U126" s="519"/>
      <c r="V126" s="519"/>
      <c r="W126" s="519"/>
      <c r="X126" s="519"/>
      <c r="Y126" s="519"/>
      <c r="Z126" s="519"/>
      <c r="AA126" s="519"/>
      <c r="AB126" s="519"/>
      <c r="AC126" s="519"/>
      <c r="AD126" s="519"/>
    </row>
    <row r="127" spans="1:30" s="168" customFormat="1" x14ac:dyDescent="0.2">
      <c r="A127" s="3"/>
      <c r="B127" s="4"/>
      <c r="C127" s="1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15"/>
      <c r="T127" s="519"/>
      <c r="U127" s="519"/>
      <c r="V127" s="519"/>
      <c r="W127" s="519"/>
      <c r="X127" s="519"/>
      <c r="Y127" s="519"/>
      <c r="Z127" s="519"/>
      <c r="AA127" s="519"/>
      <c r="AB127" s="519"/>
      <c r="AC127" s="519"/>
      <c r="AD127" s="519"/>
    </row>
    <row r="128" spans="1:30" s="168" customFormat="1" x14ac:dyDescent="0.2">
      <c r="A128" s="3"/>
      <c r="B128" s="4"/>
      <c r="C128" s="1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15"/>
      <c r="T128" s="519"/>
      <c r="U128" s="519"/>
      <c r="V128" s="519"/>
      <c r="W128" s="519"/>
      <c r="X128" s="519"/>
      <c r="Y128" s="519"/>
      <c r="Z128" s="519"/>
      <c r="AA128" s="519"/>
      <c r="AB128" s="519"/>
      <c r="AC128" s="519"/>
      <c r="AD128" s="519"/>
    </row>
    <row r="129" spans="1:30" s="168" customFormat="1" x14ac:dyDescent="0.2">
      <c r="A129" s="3"/>
      <c r="B129" s="4"/>
      <c r="C129" s="1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15"/>
      <c r="T129" s="519"/>
      <c r="U129" s="519"/>
      <c r="V129" s="519"/>
      <c r="W129" s="519"/>
      <c r="X129" s="519"/>
      <c r="Y129" s="519"/>
      <c r="Z129" s="519"/>
      <c r="AA129" s="519"/>
      <c r="AB129" s="519"/>
      <c r="AC129" s="519"/>
      <c r="AD129" s="519"/>
    </row>
    <row r="130" spans="1:30" s="168" customFormat="1" x14ac:dyDescent="0.2">
      <c r="A130" s="3"/>
      <c r="B130" s="4"/>
      <c r="C130" s="1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5"/>
      <c r="T130" s="519"/>
      <c r="U130" s="519"/>
      <c r="V130" s="519"/>
      <c r="W130" s="519"/>
      <c r="X130" s="519"/>
      <c r="Y130" s="519"/>
      <c r="Z130" s="519"/>
      <c r="AA130" s="519"/>
      <c r="AB130" s="519"/>
      <c r="AC130" s="519"/>
      <c r="AD130" s="519"/>
    </row>
    <row r="131" spans="1:30" s="168" customFormat="1" x14ac:dyDescent="0.2">
      <c r="A131" s="3"/>
      <c r="B131" s="4"/>
      <c r="C131" s="1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15"/>
      <c r="T131" s="519"/>
      <c r="U131" s="519"/>
      <c r="V131" s="519"/>
      <c r="W131" s="519"/>
      <c r="X131" s="519"/>
      <c r="Y131" s="519"/>
      <c r="Z131" s="519"/>
      <c r="AA131" s="519"/>
      <c r="AB131" s="519"/>
      <c r="AC131" s="519"/>
      <c r="AD131" s="519"/>
    </row>
    <row r="132" spans="1:30" s="168" customFormat="1" x14ac:dyDescent="0.2">
      <c r="A132" s="3"/>
      <c r="B132" s="4"/>
      <c r="C132" s="1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15"/>
      <c r="T132" s="519"/>
      <c r="U132" s="519"/>
      <c r="V132" s="519"/>
      <c r="W132" s="519"/>
      <c r="X132" s="519"/>
      <c r="Y132" s="519"/>
      <c r="Z132" s="519"/>
      <c r="AA132" s="519"/>
      <c r="AB132" s="519"/>
      <c r="AC132" s="519"/>
      <c r="AD132" s="519"/>
    </row>
    <row r="133" spans="1:30" s="168" customFormat="1" x14ac:dyDescent="0.2">
      <c r="A133" s="3"/>
      <c r="B133" s="4"/>
      <c r="C133" s="1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15"/>
      <c r="T133" s="519"/>
      <c r="U133" s="519"/>
      <c r="V133" s="519"/>
      <c r="W133" s="519"/>
      <c r="X133" s="519"/>
      <c r="Y133" s="519"/>
      <c r="Z133" s="519"/>
      <c r="AA133" s="519"/>
      <c r="AB133" s="519"/>
      <c r="AC133" s="519"/>
      <c r="AD133" s="519"/>
    </row>
    <row r="134" spans="1:30" s="168" customFormat="1" x14ac:dyDescent="0.2">
      <c r="A134" s="3"/>
      <c r="B134" s="4"/>
      <c r="C134" s="1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15"/>
      <c r="T134" s="519"/>
      <c r="U134" s="519"/>
      <c r="V134" s="519"/>
      <c r="W134" s="519"/>
      <c r="X134" s="519"/>
      <c r="Y134" s="519"/>
      <c r="Z134" s="519"/>
      <c r="AA134" s="519"/>
      <c r="AB134" s="519"/>
      <c r="AC134" s="519"/>
      <c r="AD134" s="519"/>
    </row>
    <row r="135" spans="1:30" s="168" customFormat="1" x14ac:dyDescent="0.2">
      <c r="A135" s="3"/>
      <c r="B135" s="4"/>
      <c r="C135" s="1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15"/>
      <c r="T135" s="519"/>
      <c r="U135" s="519"/>
      <c r="V135" s="519"/>
      <c r="W135" s="519"/>
      <c r="X135" s="519"/>
      <c r="Y135" s="519"/>
      <c r="Z135" s="519"/>
      <c r="AA135" s="519"/>
      <c r="AB135" s="519"/>
      <c r="AC135" s="519"/>
      <c r="AD135" s="519"/>
    </row>
    <row r="136" spans="1:30" s="168" customFormat="1" x14ac:dyDescent="0.2">
      <c r="A136" s="3"/>
      <c r="B136" s="4"/>
      <c r="C136" s="1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15"/>
      <c r="T136" s="519"/>
      <c r="U136" s="519"/>
      <c r="V136" s="519"/>
      <c r="W136" s="519"/>
      <c r="X136" s="519"/>
      <c r="Y136" s="519"/>
      <c r="Z136" s="519"/>
      <c r="AA136" s="519"/>
      <c r="AB136" s="519"/>
      <c r="AC136" s="519"/>
      <c r="AD136" s="519"/>
    </row>
    <row r="137" spans="1:30" s="168" customFormat="1" x14ac:dyDescent="0.2">
      <c r="A137" s="3"/>
      <c r="B137" s="4"/>
      <c r="C137" s="1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15"/>
      <c r="T137" s="519"/>
      <c r="U137" s="519"/>
      <c r="V137" s="519"/>
      <c r="W137" s="519"/>
      <c r="X137" s="519"/>
      <c r="Y137" s="519"/>
      <c r="Z137" s="519"/>
      <c r="AA137" s="519"/>
      <c r="AB137" s="519"/>
      <c r="AC137" s="519"/>
      <c r="AD137" s="519"/>
    </row>
    <row r="138" spans="1:30" s="168" customFormat="1" x14ac:dyDescent="0.2">
      <c r="A138" s="3"/>
      <c r="B138" s="4"/>
      <c r="C138" s="1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15"/>
      <c r="T138" s="519"/>
      <c r="U138" s="519"/>
      <c r="V138" s="519"/>
      <c r="W138" s="519"/>
      <c r="X138" s="519"/>
      <c r="Y138" s="519"/>
      <c r="Z138" s="519"/>
      <c r="AA138" s="519"/>
      <c r="AB138" s="519"/>
      <c r="AC138" s="519"/>
      <c r="AD138" s="519"/>
    </row>
    <row r="139" spans="1:30" s="168" customFormat="1" x14ac:dyDescent="0.2">
      <c r="A139" s="3"/>
      <c r="B139" s="4"/>
      <c r="C139" s="1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15"/>
      <c r="T139" s="519"/>
      <c r="U139" s="519"/>
      <c r="V139" s="519"/>
      <c r="W139" s="519"/>
      <c r="X139" s="519"/>
      <c r="Y139" s="519"/>
      <c r="Z139" s="519"/>
      <c r="AA139" s="519"/>
      <c r="AB139" s="519"/>
      <c r="AC139" s="519"/>
      <c r="AD139" s="519"/>
    </row>
    <row r="140" spans="1:30" s="168" customFormat="1" x14ac:dyDescent="0.2">
      <c r="A140" s="3"/>
      <c r="B140" s="4"/>
      <c r="C140" s="1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15"/>
      <c r="T140" s="519"/>
      <c r="U140" s="519"/>
      <c r="V140" s="519"/>
      <c r="W140" s="519"/>
      <c r="X140" s="519"/>
      <c r="Y140" s="519"/>
      <c r="Z140" s="519"/>
      <c r="AA140" s="519"/>
      <c r="AB140" s="519"/>
      <c r="AC140" s="519"/>
      <c r="AD140" s="519"/>
    </row>
    <row r="141" spans="1:30" s="168" customFormat="1" x14ac:dyDescent="0.2">
      <c r="A141" s="3"/>
      <c r="B141" s="4"/>
      <c r="C141" s="1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15"/>
      <c r="T141" s="519"/>
      <c r="U141" s="519"/>
      <c r="V141" s="519"/>
      <c r="W141" s="519"/>
      <c r="X141" s="519"/>
      <c r="Y141" s="519"/>
      <c r="Z141" s="519"/>
      <c r="AA141" s="519"/>
      <c r="AB141" s="519"/>
      <c r="AC141" s="519"/>
      <c r="AD141" s="519"/>
    </row>
    <row r="142" spans="1:30" s="168" customFormat="1" x14ac:dyDescent="0.2">
      <c r="A142" s="3"/>
      <c r="B142" s="4"/>
      <c r="C142" s="1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15"/>
      <c r="T142" s="519"/>
      <c r="U142" s="519"/>
      <c r="V142" s="519"/>
      <c r="W142" s="519"/>
      <c r="X142" s="519"/>
      <c r="Y142" s="519"/>
      <c r="Z142" s="519"/>
      <c r="AA142" s="519"/>
      <c r="AB142" s="519"/>
      <c r="AC142" s="519"/>
      <c r="AD142" s="519"/>
    </row>
    <row r="143" spans="1:30" s="168" customFormat="1" x14ac:dyDescent="0.2">
      <c r="A143" s="3"/>
      <c r="B143" s="4"/>
      <c r="C143" s="1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15"/>
      <c r="T143" s="519"/>
      <c r="U143" s="519"/>
      <c r="V143" s="519"/>
      <c r="W143" s="519"/>
      <c r="X143" s="519"/>
      <c r="Y143" s="519"/>
      <c r="Z143" s="519"/>
      <c r="AA143" s="519"/>
      <c r="AB143" s="519"/>
      <c r="AC143" s="519"/>
      <c r="AD143" s="519"/>
    </row>
    <row r="144" spans="1:30" s="168" customFormat="1" x14ac:dyDescent="0.2">
      <c r="A144" s="3"/>
      <c r="B144" s="4"/>
      <c r="C144" s="1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15"/>
      <c r="T144" s="519"/>
      <c r="U144" s="519"/>
      <c r="V144" s="519"/>
      <c r="W144" s="519"/>
      <c r="X144" s="519"/>
      <c r="Y144" s="519"/>
      <c r="Z144" s="519"/>
      <c r="AA144" s="519"/>
      <c r="AB144" s="519"/>
      <c r="AC144" s="519"/>
      <c r="AD144" s="519"/>
    </row>
    <row r="145" spans="1:30" s="168" customFormat="1" x14ac:dyDescent="0.2">
      <c r="A145" s="3"/>
      <c r="B145" s="4"/>
      <c r="C145" s="1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15"/>
      <c r="T145" s="519"/>
      <c r="U145" s="519"/>
      <c r="V145" s="519"/>
      <c r="W145" s="519"/>
      <c r="X145" s="519"/>
      <c r="Y145" s="519"/>
      <c r="Z145" s="519"/>
      <c r="AA145" s="519"/>
      <c r="AB145" s="519"/>
      <c r="AC145" s="519"/>
      <c r="AD145" s="519"/>
    </row>
    <row r="146" spans="1:30" s="168" customFormat="1" x14ac:dyDescent="0.2">
      <c r="A146" s="3"/>
      <c r="B146" s="4"/>
      <c r="C146" s="1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15"/>
      <c r="T146" s="519"/>
      <c r="U146" s="519"/>
      <c r="V146" s="519"/>
      <c r="W146" s="519"/>
      <c r="X146" s="519"/>
      <c r="Y146" s="519"/>
      <c r="Z146" s="519"/>
      <c r="AA146" s="519"/>
      <c r="AB146" s="519"/>
      <c r="AC146" s="519"/>
      <c r="AD146" s="519"/>
    </row>
    <row r="147" spans="1:30" s="168" customFormat="1" x14ac:dyDescent="0.2">
      <c r="A147" s="3"/>
      <c r="B147" s="4"/>
      <c r="C147" s="1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15"/>
      <c r="T147" s="519"/>
      <c r="U147" s="519"/>
      <c r="V147" s="519"/>
      <c r="W147" s="519"/>
      <c r="X147" s="519"/>
      <c r="Y147" s="519"/>
      <c r="Z147" s="519"/>
      <c r="AA147" s="519"/>
      <c r="AB147" s="519"/>
      <c r="AC147" s="519"/>
      <c r="AD147" s="519"/>
    </row>
    <row r="148" spans="1:30" s="168" customFormat="1" x14ac:dyDescent="0.2">
      <c r="A148" s="3"/>
      <c r="B148" s="4"/>
      <c r="C148" s="1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15"/>
      <c r="T148" s="519"/>
      <c r="U148" s="519"/>
      <c r="V148" s="519"/>
      <c r="W148" s="519"/>
      <c r="X148" s="519"/>
      <c r="Y148" s="519"/>
      <c r="Z148" s="519"/>
      <c r="AA148" s="519"/>
      <c r="AB148" s="519"/>
      <c r="AC148" s="519"/>
      <c r="AD148" s="519"/>
    </row>
    <row r="149" spans="1:30" s="168" customFormat="1" x14ac:dyDescent="0.2">
      <c r="A149" s="3"/>
      <c r="B149" s="4"/>
      <c r="C149" s="1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15"/>
      <c r="T149" s="519"/>
      <c r="U149" s="519"/>
      <c r="V149" s="519"/>
      <c r="W149" s="519"/>
      <c r="X149" s="519"/>
      <c r="Y149" s="519"/>
      <c r="Z149" s="519"/>
      <c r="AA149" s="519"/>
      <c r="AB149" s="519"/>
      <c r="AC149" s="519"/>
      <c r="AD149" s="519"/>
    </row>
    <row r="150" spans="1:30" s="168" customFormat="1" x14ac:dyDescent="0.2">
      <c r="A150" s="3"/>
      <c r="B150" s="4"/>
      <c r="C150" s="1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15"/>
      <c r="T150" s="519"/>
      <c r="U150" s="519"/>
      <c r="V150" s="519"/>
      <c r="W150" s="519"/>
      <c r="X150" s="519"/>
      <c r="Y150" s="519"/>
      <c r="Z150" s="519"/>
      <c r="AA150" s="519"/>
      <c r="AB150" s="519"/>
      <c r="AC150" s="519"/>
      <c r="AD150" s="519"/>
    </row>
    <row r="151" spans="1:30" s="168" customFormat="1" x14ac:dyDescent="0.2">
      <c r="A151" s="3"/>
      <c r="B151" s="4"/>
      <c r="C151" s="1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15"/>
      <c r="T151" s="519"/>
      <c r="U151" s="519"/>
      <c r="V151" s="519"/>
      <c r="W151" s="519"/>
      <c r="X151" s="519"/>
      <c r="Y151" s="519"/>
      <c r="Z151" s="519"/>
      <c r="AA151" s="519"/>
      <c r="AB151" s="519"/>
      <c r="AC151" s="519"/>
      <c r="AD151" s="519"/>
    </row>
    <row r="152" spans="1:30" s="168" customFormat="1" x14ac:dyDescent="0.2">
      <c r="A152" s="3"/>
      <c r="B152" s="4"/>
      <c r="C152" s="1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15"/>
      <c r="T152" s="519"/>
      <c r="U152" s="519"/>
      <c r="V152" s="519"/>
      <c r="W152" s="519"/>
      <c r="X152" s="519"/>
      <c r="Y152" s="519"/>
      <c r="Z152" s="519"/>
      <c r="AA152" s="519"/>
      <c r="AB152" s="519"/>
      <c r="AC152" s="519"/>
      <c r="AD152" s="519"/>
    </row>
    <row r="153" spans="1:30" s="168" customFormat="1" x14ac:dyDescent="0.2">
      <c r="A153" s="3"/>
      <c r="B153" s="4"/>
      <c r="C153" s="1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15"/>
      <c r="T153" s="519"/>
      <c r="U153" s="519"/>
      <c r="V153" s="519"/>
      <c r="W153" s="519"/>
      <c r="X153" s="519"/>
      <c r="Y153" s="519"/>
      <c r="Z153" s="519"/>
      <c r="AA153" s="519"/>
      <c r="AB153" s="519"/>
      <c r="AC153" s="519"/>
      <c r="AD153" s="519"/>
    </row>
    <row r="154" spans="1:30" s="168" customFormat="1" x14ac:dyDescent="0.2">
      <c r="A154" s="3"/>
      <c r="B154" s="4"/>
      <c r="C154" s="1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15"/>
      <c r="T154" s="519"/>
      <c r="U154" s="519"/>
      <c r="V154" s="519"/>
      <c r="W154" s="519"/>
      <c r="X154" s="519"/>
      <c r="Y154" s="519"/>
      <c r="Z154" s="519"/>
      <c r="AA154" s="519"/>
      <c r="AB154" s="519"/>
      <c r="AC154" s="519"/>
      <c r="AD154" s="519"/>
    </row>
    <row r="155" spans="1:30" s="168" customFormat="1" x14ac:dyDescent="0.2">
      <c r="A155" s="3"/>
      <c r="B155" s="4"/>
      <c r="C155" s="1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15"/>
      <c r="T155" s="519"/>
      <c r="U155" s="519"/>
      <c r="V155" s="519"/>
      <c r="W155" s="519"/>
      <c r="X155" s="519"/>
      <c r="Y155" s="519"/>
      <c r="Z155" s="519"/>
      <c r="AA155" s="519"/>
      <c r="AB155" s="519"/>
      <c r="AC155" s="519"/>
      <c r="AD155" s="519"/>
    </row>
    <row r="156" spans="1:30" s="168" customFormat="1" x14ac:dyDescent="0.2">
      <c r="A156" s="3"/>
      <c r="B156" s="4"/>
      <c r="C156" s="1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15"/>
      <c r="T156" s="519"/>
      <c r="U156" s="519"/>
      <c r="V156" s="519"/>
      <c r="W156" s="519"/>
      <c r="X156" s="519"/>
      <c r="Y156" s="519"/>
      <c r="Z156" s="519"/>
      <c r="AA156" s="519"/>
      <c r="AB156" s="519"/>
      <c r="AC156" s="519"/>
      <c r="AD156" s="519"/>
    </row>
    <row r="157" spans="1:30" s="168" customFormat="1" x14ac:dyDescent="0.2">
      <c r="A157" s="3"/>
      <c r="B157" s="4"/>
      <c r="C157" s="1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15"/>
      <c r="T157" s="519"/>
      <c r="U157" s="519"/>
      <c r="V157" s="519"/>
      <c r="W157" s="519"/>
      <c r="X157" s="519"/>
      <c r="Y157" s="519"/>
      <c r="Z157" s="519"/>
      <c r="AA157" s="519"/>
      <c r="AB157" s="519"/>
      <c r="AC157" s="519"/>
      <c r="AD157" s="519"/>
    </row>
    <row r="158" spans="1:30" s="168" customFormat="1" x14ac:dyDescent="0.2">
      <c r="A158" s="3"/>
      <c r="B158" s="4"/>
      <c r="C158" s="1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15"/>
      <c r="T158" s="519"/>
      <c r="U158" s="519"/>
      <c r="V158" s="519"/>
      <c r="W158" s="519"/>
      <c r="X158" s="519"/>
      <c r="Y158" s="519"/>
      <c r="Z158" s="519"/>
      <c r="AA158" s="519"/>
      <c r="AB158" s="519"/>
      <c r="AC158" s="519"/>
      <c r="AD158" s="519"/>
    </row>
    <row r="159" spans="1:30" s="168" customFormat="1" x14ac:dyDescent="0.2">
      <c r="A159" s="3"/>
      <c r="B159" s="4"/>
      <c r="C159" s="1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15"/>
      <c r="T159" s="519"/>
      <c r="U159" s="519"/>
      <c r="V159" s="519"/>
      <c r="W159" s="519"/>
      <c r="X159" s="519"/>
      <c r="Y159" s="519"/>
      <c r="Z159" s="519"/>
      <c r="AA159" s="519"/>
      <c r="AB159" s="519"/>
      <c r="AC159" s="519"/>
      <c r="AD159" s="519"/>
    </row>
    <row r="160" spans="1:30" s="168" customFormat="1" x14ac:dyDescent="0.2">
      <c r="A160" s="3"/>
      <c r="B160" s="4"/>
      <c r="C160" s="1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15"/>
      <c r="T160" s="519"/>
      <c r="U160" s="519"/>
      <c r="V160" s="519"/>
      <c r="W160" s="519"/>
      <c r="X160" s="519"/>
      <c r="Y160" s="519"/>
      <c r="Z160" s="519"/>
      <c r="AA160" s="519"/>
      <c r="AB160" s="519"/>
      <c r="AC160" s="519"/>
      <c r="AD160" s="519"/>
    </row>
    <row r="161" spans="1:30" s="168" customFormat="1" x14ac:dyDescent="0.2">
      <c r="A161" s="3"/>
      <c r="B161" s="4"/>
      <c r="C161" s="1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15"/>
      <c r="T161" s="519"/>
      <c r="U161" s="519"/>
      <c r="V161" s="519"/>
      <c r="W161" s="519"/>
      <c r="X161" s="519"/>
      <c r="Y161" s="519"/>
      <c r="Z161" s="519"/>
      <c r="AA161" s="519"/>
      <c r="AB161" s="519"/>
      <c r="AC161" s="519"/>
      <c r="AD161" s="519"/>
    </row>
    <row r="162" spans="1:30" s="168" customFormat="1" x14ac:dyDescent="0.2">
      <c r="A162" s="3"/>
      <c r="B162" s="4"/>
      <c r="C162" s="1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15"/>
      <c r="T162" s="519"/>
      <c r="U162" s="519"/>
      <c r="V162" s="519"/>
      <c r="W162" s="519"/>
      <c r="X162" s="519"/>
      <c r="Y162" s="519"/>
      <c r="Z162" s="519"/>
      <c r="AA162" s="519"/>
      <c r="AB162" s="519"/>
      <c r="AC162" s="519"/>
      <c r="AD162" s="519"/>
    </row>
    <row r="163" spans="1:30" s="168" customFormat="1" x14ac:dyDescent="0.2">
      <c r="A163" s="3"/>
      <c r="B163" s="4"/>
      <c r="C163" s="1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15"/>
      <c r="T163" s="519"/>
      <c r="U163" s="519"/>
      <c r="V163" s="519"/>
      <c r="W163" s="519"/>
      <c r="X163" s="519"/>
      <c r="Y163" s="519"/>
      <c r="Z163" s="519"/>
      <c r="AA163" s="519"/>
      <c r="AB163" s="519"/>
      <c r="AC163" s="519"/>
      <c r="AD163" s="519"/>
    </row>
    <row r="164" spans="1:30" s="168" customFormat="1" x14ac:dyDescent="0.2">
      <c r="A164" s="3"/>
      <c r="B164" s="4"/>
      <c r="C164" s="1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15"/>
      <c r="T164" s="519"/>
      <c r="U164" s="519"/>
      <c r="V164" s="519"/>
      <c r="W164" s="519"/>
      <c r="X164" s="519"/>
      <c r="Y164" s="519"/>
      <c r="Z164" s="519"/>
      <c r="AA164" s="519"/>
      <c r="AB164" s="519"/>
      <c r="AC164" s="519"/>
      <c r="AD164" s="519"/>
    </row>
    <row r="165" spans="1:30" s="168" customFormat="1" x14ac:dyDescent="0.2">
      <c r="A165" s="3"/>
      <c r="B165" s="4"/>
      <c r="C165" s="1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15"/>
      <c r="T165" s="519"/>
      <c r="U165" s="519"/>
      <c r="V165" s="519"/>
      <c r="W165" s="519"/>
      <c r="X165" s="519"/>
      <c r="Y165" s="519"/>
      <c r="Z165" s="519"/>
      <c r="AA165" s="519"/>
      <c r="AB165" s="519"/>
      <c r="AC165" s="519"/>
      <c r="AD165" s="519"/>
    </row>
    <row r="166" spans="1:30" s="168" customFormat="1" x14ac:dyDescent="0.2">
      <c r="A166" s="3"/>
      <c r="B166" s="4"/>
      <c r="C166" s="1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15"/>
      <c r="T166" s="519"/>
      <c r="U166" s="519"/>
      <c r="V166" s="519"/>
      <c r="W166" s="519"/>
      <c r="X166" s="519"/>
      <c r="Y166" s="519"/>
      <c r="Z166" s="519"/>
      <c r="AA166" s="519"/>
      <c r="AB166" s="519"/>
      <c r="AC166" s="519"/>
      <c r="AD166" s="519"/>
    </row>
    <row r="167" spans="1:30" s="168" customFormat="1" x14ac:dyDescent="0.2">
      <c r="A167" s="3"/>
      <c r="B167" s="4"/>
      <c r="C167" s="1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15"/>
      <c r="T167" s="519"/>
      <c r="U167" s="519"/>
      <c r="V167" s="519"/>
      <c r="W167" s="519"/>
      <c r="X167" s="519"/>
      <c r="Y167" s="519"/>
      <c r="Z167" s="519"/>
      <c r="AA167" s="519"/>
      <c r="AB167" s="519"/>
      <c r="AC167" s="519"/>
      <c r="AD167" s="519"/>
    </row>
    <row r="168" spans="1:30" s="168" customFormat="1" x14ac:dyDescent="0.2">
      <c r="A168" s="3"/>
      <c r="B168" s="4"/>
      <c r="C168" s="1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15"/>
      <c r="T168" s="519"/>
      <c r="U168" s="519"/>
      <c r="V168" s="519"/>
      <c r="W168" s="519"/>
      <c r="X168" s="519"/>
      <c r="Y168" s="519"/>
      <c r="Z168" s="519"/>
      <c r="AA168" s="519"/>
      <c r="AB168" s="519"/>
      <c r="AC168" s="519"/>
      <c r="AD168" s="519"/>
    </row>
    <row r="169" spans="1:30" s="168" customFormat="1" x14ac:dyDescent="0.2">
      <c r="A169" s="3"/>
      <c r="B169" s="4"/>
      <c r="C169" s="1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15"/>
      <c r="T169" s="519"/>
      <c r="U169" s="519"/>
      <c r="V169" s="519"/>
      <c r="W169" s="519"/>
      <c r="X169" s="519"/>
      <c r="Y169" s="519"/>
      <c r="Z169" s="519"/>
      <c r="AA169" s="519"/>
      <c r="AB169" s="519"/>
      <c r="AC169" s="519"/>
      <c r="AD169" s="519"/>
    </row>
    <row r="170" spans="1:30" s="168" customFormat="1" x14ac:dyDescent="0.2">
      <c r="A170" s="3"/>
      <c r="B170" s="4"/>
      <c r="C170" s="1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15"/>
      <c r="T170" s="519"/>
      <c r="U170" s="519"/>
      <c r="V170" s="519"/>
      <c r="W170" s="519"/>
      <c r="X170" s="519"/>
      <c r="Y170" s="519"/>
      <c r="Z170" s="519"/>
      <c r="AA170" s="519"/>
      <c r="AB170" s="519"/>
      <c r="AC170" s="519"/>
      <c r="AD170" s="519"/>
    </row>
    <row r="171" spans="1:30" s="168" customFormat="1" x14ac:dyDescent="0.2">
      <c r="A171" s="3"/>
      <c r="B171" s="4"/>
      <c r="C171" s="1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15"/>
      <c r="T171" s="519"/>
      <c r="U171" s="519"/>
      <c r="V171" s="519"/>
      <c r="W171" s="519"/>
      <c r="X171" s="519"/>
      <c r="Y171" s="519"/>
      <c r="Z171" s="519"/>
      <c r="AA171" s="519"/>
      <c r="AB171" s="519"/>
      <c r="AC171" s="519"/>
      <c r="AD171" s="519"/>
    </row>
    <row r="172" spans="1:30" s="168" customFormat="1" x14ac:dyDescent="0.2">
      <c r="A172" s="3"/>
      <c r="B172" s="4"/>
      <c r="C172" s="1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15"/>
      <c r="T172" s="519"/>
      <c r="U172" s="519"/>
      <c r="V172" s="519"/>
      <c r="W172" s="519"/>
      <c r="X172" s="519"/>
      <c r="Y172" s="519"/>
      <c r="Z172" s="519"/>
      <c r="AA172" s="519"/>
      <c r="AB172" s="519"/>
      <c r="AC172" s="519"/>
      <c r="AD172" s="519"/>
    </row>
    <row r="173" spans="1:30" s="168" customFormat="1" x14ac:dyDescent="0.2">
      <c r="A173" s="3"/>
      <c r="B173" s="4"/>
      <c r="C173" s="1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15"/>
      <c r="T173" s="519"/>
      <c r="U173" s="519"/>
      <c r="V173" s="519"/>
      <c r="W173" s="519"/>
      <c r="X173" s="519"/>
      <c r="Y173" s="519"/>
      <c r="Z173" s="519"/>
      <c r="AA173" s="519"/>
      <c r="AB173" s="519"/>
      <c r="AC173" s="519"/>
      <c r="AD173" s="519"/>
    </row>
    <row r="174" spans="1:30" s="168" customFormat="1" x14ac:dyDescent="0.2">
      <c r="A174" s="3"/>
      <c r="B174" s="4"/>
      <c r="C174" s="1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15"/>
      <c r="T174" s="519"/>
      <c r="U174" s="519"/>
      <c r="V174" s="519"/>
      <c r="W174" s="519"/>
      <c r="X174" s="519"/>
      <c r="Y174" s="519"/>
      <c r="Z174" s="519"/>
      <c r="AA174" s="519"/>
      <c r="AB174" s="519"/>
      <c r="AC174" s="519"/>
      <c r="AD174" s="519"/>
    </row>
    <row r="175" spans="1:30" s="168" customFormat="1" x14ac:dyDescent="0.2">
      <c r="A175" s="3"/>
      <c r="B175" s="4"/>
      <c r="C175" s="1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15"/>
      <c r="T175" s="519"/>
      <c r="U175" s="519"/>
      <c r="V175" s="519"/>
      <c r="W175" s="519"/>
      <c r="X175" s="519"/>
      <c r="Y175" s="519"/>
      <c r="Z175" s="519"/>
      <c r="AA175" s="519"/>
      <c r="AB175" s="519"/>
      <c r="AC175" s="519"/>
      <c r="AD175" s="519"/>
    </row>
    <row r="176" spans="1:30" s="168" customFormat="1" x14ac:dyDescent="0.2">
      <c r="A176" s="3"/>
      <c r="B176" s="4"/>
      <c r="C176" s="1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15"/>
      <c r="T176" s="519"/>
      <c r="U176" s="519"/>
      <c r="V176" s="519"/>
      <c r="W176" s="519"/>
      <c r="X176" s="519"/>
      <c r="Y176" s="519"/>
      <c r="Z176" s="519"/>
      <c r="AA176" s="519"/>
      <c r="AB176" s="519"/>
      <c r="AC176" s="519"/>
      <c r="AD176" s="519"/>
    </row>
    <row r="177" spans="1:30" s="168" customFormat="1" x14ac:dyDescent="0.2">
      <c r="A177" s="3"/>
      <c r="B177" s="4"/>
      <c r="C177" s="1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15"/>
      <c r="T177" s="519"/>
      <c r="U177" s="519"/>
      <c r="V177" s="519"/>
      <c r="W177" s="519"/>
      <c r="X177" s="519"/>
      <c r="Y177" s="519"/>
      <c r="Z177" s="519"/>
      <c r="AA177" s="519"/>
      <c r="AB177" s="519"/>
      <c r="AC177" s="519"/>
      <c r="AD177" s="519"/>
    </row>
    <row r="178" spans="1:30" s="168" customFormat="1" x14ac:dyDescent="0.2">
      <c r="A178" s="3"/>
      <c r="B178" s="4"/>
      <c r="C178" s="1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15"/>
      <c r="T178" s="519"/>
      <c r="U178" s="519"/>
      <c r="V178" s="519"/>
      <c r="W178" s="519"/>
      <c r="X178" s="519"/>
      <c r="Y178" s="519"/>
      <c r="Z178" s="519"/>
      <c r="AA178" s="519"/>
      <c r="AB178" s="519"/>
      <c r="AC178" s="519"/>
      <c r="AD178" s="519"/>
    </row>
    <row r="179" spans="1:30" s="168" customFormat="1" x14ac:dyDescent="0.2">
      <c r="A179" s="3"/>
      <c r="B179" s="4"/>
      <c r="C179" s="1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15"/>
      <c r="T179" s="519"/>
      <c r="U179" s="519"/>
      <c r="V179" s="519"/>
      <c r="W179" s="519"/>
      <c r="X179" s="519"/>
      <c r="Y179" s="519"/>
      <c r="Z179" s="519"/>
      <c r="AA179" s="519"/>
      <c r="AB179" s="519"/>
      <c r="AC179" s="519"/>
      <c r="AD179" s="519"/>
    </row>
  </sheetData>
  <mergeCells count="27">
    <mergeCell ref="T4:Y4"/>
    <mergeCell ref="B44:M44"/>
    <mergeCell ref="W5:Y5"/>
    <mergeCell ref="T5:U5"/>
    <mergeCell ref="W20:Y20"/>
    <mergeCell ref="P4:P5"/>
    <mergeCell ref="O6:P6"/>
    <mergeCell ref="A1:R1"/>
    <mergeCell ref="A2:R2"/>
    <mergeCell ref="A4:A5"/>
    <mergeCell ref="B4:B5"/>
    <mergeCell ref="C4:C5"/>
    <mergeCell ref="D4:J4"/>
    <mergeCell ref="K4:K5"/>
    <mergeCell ref="L4:L5"/>
    <mergeCell ref="N4:N5"/>
    <mergeCell ref="O4:O5"/>
    <mergeCell ref="Q4:Q5"/>
    <mergeCell ref="M4:M5"/>
    <mergeCell ref="R4:R5"/>
    <mergeCell ref="B48:U48"/>
    <mergeCell ref="B46:M46"/>
    <mergeCell ref="AB19:AB20"/>
    <mergeCell ref="AD19:AD20"/>
    <mergeCell ref="AB25:AB26"/>
    <mergeCell ref="B45:M45"/>
    <mergeCell ref="T20:U20"/>
  </mergeCells>
  <pageMargins left="0.59055118110236227" right="0.39370078740157483" top="0.39370078740157483" bottom="0.39370078740157483" header="0" footer="0"/>
  <pageSetup paperSize="9"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topLeftCell="A13" zoomScaleNormal="100" workbookViewId="0">
      <selection activeCell="C35" sqref="C35"/>
    </sheetView>
  </sheetViews>
  <sheetFormatPr defaultRowHeight="15" x14ac:dyDescent="0.25"/>
  <cols>
    <col min="1" max="1" width="5.28515625" style="7" customWidth="1"/>
    <col min="2" max="2" width="43.28515625" style="7" customWidth="1"/>
    <col min="3" max="3" width="15.42578125" style="7" customWidth="1"/>
    <col min="4" max="4" width="20.85546875" style="7" customWidth="1"/>
    <col min="5" max="5" width="17.85546875" style="7" customWidth="1"/>
    <col min="6" max="6" width="9.140625" style="7"/>
    <col min="7" max="9" width="9.140625" style="521"/>
    <col min="10" max="14" width="9.140625" style="7"/>
  </cols>
  <sheetData>
    <row r="1" spans="1:14" ht="19.5" customHeight="1" x14ac:dyDescent="0.25">
      <c r="A1" s="758" t="s">
        <v>73</v>
      </c>
      <c r="B1" s="758"/>
      <c r="C1" s="758"/>
      <c r="D1" s="758"/>
      <c r="E1" s="758"/>
      <c r="F1" s="20"/>
      <c r="G1" s="589"/>
      <c r="H1" s="589"/>
    </row>
    <row r="2" spans="1:14" ht="54" customHeight="1" x14ac:dyDescent="0.25">
      <c r="A2" s="759" t="s">
        <v>74</v>
      </c>
      <c r="B2" s="759"/>
      <c r="C2" s="759"/>
      <c r="D2" s="759"/>
      <c r="E2" s="759"/>
      <c r="F2" s="21"/>
      <c r="G2" s="590"/>
      <c r="H2" s="590"/>
    </row>
    <row r="3" spans="1:14" x14ac:dyDescent="0.25">
      <c r="A3" s="27"/>
      <c r="B3" s="27"/>
      <c r="C3" s="27"/>
      <c r="D3" s="27"/>
      <c r="E3" s="27"/>
      <c r="F3" s="27"/>
    </row>
    <row r="4" spans="1:14" x14ac:dyDescent="0.25">
      <c r="A4" s="760" t="s">
        <v>519</v>
      </c>
      <c r="B4" s="760"/>
      <c r="C4" s="28"/>
      <c r="D4" s="28"/>
      <c r="E4" s="28"/>
      <c r="F4" s="28"/>
      <c r="G4" s="560"/>
      <c r="H4" s="560"/>
    </row>
    <row r="5" spans="1:14" x14ac:dyDescent="0.25">
      <c r="A5" s="29" t="s">
        <v>92</v>
      </c>
      <c r="B5" s="29"/>
      <c r="C5" s="196"/>
      <c r="D5" s="30"/>
      <c r="E5" s="31"/>
      <c r="F5" s="29"/>
    </row>
    <row r="6" spans="1:14" x14ac:dyDescent="0.25">
      <c r="A6" s="29" t="s">
        <v>75</v>
      </c>
      <c r="B6" s="29"/>
      <c r="C6" s="29"/>
      <c r="D6" s="29"/>
      <c r="E6" s="29"/>
      <c r="F6" s="29"/>
    </row>
    <row r="7" spans="1:14" s="18" customFormat="1" x14ac:dyDescent="0.25">
      <c r="A7" s="761" t="s">
        <v>13</v>
      </c>
      <c r="B7" s="762" t="s">
        <v>29</v>
      </c>
      <c r="C7" s="762" t="s">
        <v>76</v>
      </c>
      <c r="D7" s="762"/>
      <c r="E7" s="762"/>
      <c r="F7" s="32"/>
      <c r="G7" s="521"/>
      <c r="H7" s="521"/>
      <c r="I7" s="521"/>
      <c r="J7" s="17"/>
      <c r="K7" s="17"/>
      <c r="L7" s="17"/>
      <c r="M7" s="17"/>
      <c r="N7" s="17"/>
    </row>
    <row r="8" spans="1:14" s="18" customFormat="1" ht="41.25" customHeight="1" x14ac:dyDescent="0.25">
      <c r="A8" s="761"/>
      <c r="B8" s="762"/>
      <c r="C8" s="33" t="s">
        <v>77</v>
      </c>
      <c r="D8" s="33" t="s">
        <v>78</v>
      </c>
      <c r="E8" s="33" t="s">
        <v>79</v>
      </c>
      <c r="F8" s="32"/>
      <c r="G8" s="521"/>
      <c r="H8" s="521"/>
      <c r="I8" s="521"/>
      <c r="J8" s="17"/>
      <c r="K8" s="17"/>
      <c r="L8" s="17"/>
      <c r="M8" s="17"/>
      <c r="N8" s="17"/>
    </row>
    <row r="9" spans="1:14" s="18" customFormat="1" x14ac:dyDescent="0.25">
      <c r="A9" s="352"/>
      <c r="B9" s="377" t="str">
        <f>'1'!B10</f>
        <v>Среднего общего образования</v>
      </c>
      <c r="C9" s="353"/>
      <c r="D9" s="353"/>
      <c r="E9" s="353"/>
      <c r="F9" s="32"/>
      <c r="G9" s="521"/>
      <c r="H9" s="521"/>
      <c r="I9" s="521"/>
      <c r="J9" s="17"/>
      <c r="K9" s="17"/>
      <c r="L9" s="17"/>
      <c r="M9" s="17"/>
      <c r="N9" s="17"/>
    </row>
    <row r="10" spans="1:14" s="18" customFormat="1" ht="38.25" x14ac:dyDescent="0.25">
      <c r="A10" s="352"/>
      <c r="B10" s="377" t="str">
        <f>'1'!B11</f>
        <v>Муниципальное бюджетное общеобразовательное учреждение средняя общеобразовательная школасельского поселения "Поселок Тумнин"</v>
      </c>
      <c r="C10" s="353"/>
      <c r="D10" s="353">
        <v>0</v>
      </c>
      <c r="E10" s="353"/>
      <c r="F10" s="32"/>
      <c r="G10" s="521"/>
      <c r="H10" s="521"/>
      <c r="I10" s="521"/>
      <c r="J10" s="17"/>
      <c r="K10" s="17"/>
      <c r="L10" s="17"/>
      <c r="M10" s="17"/>
      <c r="N10" s="17"/>
    </row>
    <row r="11" spans="1:14" s="18" customFormat="1" x14ac:dyDescent="0.25">
      <c r="A11" s="352"/>
      <c r="B11" s="377">
        <f>'1'!B12</f>
        <v>0</v>
      </c>
      <c r="C11" s="353"/>
      <c r="D11" s="353"/>
      <c r="E11" s="353"/>
      <c r="F11" s="32"/>
      <c r="G11" s="521"/>
      <c r="H11" s="521"/>
      <c r="I11" s="521"/>
      <c r="J11" s="17"/>
      <c r="K11" s="17"/>
      <c r="L11" s="17"/>
      <c r="M11" s="17"/>
      <c r="N11" s="17"/>
    </row>
    <row r="12" spans="1:14" s="18" customFormat="1" x14ac:dyDescent="0.25">
      <c r="A12" s="352"/>
      <c r="B12" s="377">
        <f>'1'!B13</f>
        <v>0</v>
      </c>
      <c r="C12" s="353"/>
      <c r="D12" s="353"/>
      <c r="E12" s="353"/>
      <c r="F12" s="32"/>
      <c r="G12" s="521"/>
      <c r="H12" s="521"/>
      <c r="I12" s="521"/>
      <c r="J12" s="17"/>
      <c r="K12" s="17"/>
      <c r="L12" s="17"/>
      <c r="M12" s="17"/>
      <c r="N12" s="17"/>
    </row>
    <row r="13" spans="1:14" s="18" customFormat="1" x14ac:dyDescent="0.25">
      <c r="A13" s="352"/>
      <c r="B13" s="377" t="str">
        <f>'1'!B14</f>
        <v>Основного общего образования</v>
      </c>
      <c r="C13" s="353"/>
      <c r="D13" s="353"/>
      <c r="E13" s="353"/>
      <c r="F13" s="32"/>
      <c r="G13" s="521"/>
      <c r="H13" s="521"/>
      <c r="I13" s="521"/>
      <c r="J13" s="17"/>
      <c r="K13" s="17"/>
      <c r="L13" s="17"/>
      <c r="M13" s="17"/>
      <c r="N13" s="17"/>
    </row>
    <row r="14" spans="1:14" s="18" customFormat="1" x14ac:dyDescent="0.25">
      <c r="A14" s="352"/>
      <c r="B14" s="377">
        <f>'1'!B15</f>
        <v>0</v>
      </c>
      <c r="C14" s="353"/>
      <c r="D14" s="353"/>
      <c r="E14" s="353"/>
      <c r="F14" s="32"/>
      <c r="G14" s="521"/>
      <c r="H14" s="521"/>
      <c r="I14" s="521"/>
      <c r="J14" s="17"/>
      <c r="K14" s="17"/>
      <c r="L14" s="17"/>
      <c r="M14" s="17"/>
      <c r="N14" s="17"/>
    </row>
    <row r="15" spans="1:14" s="18" customFormat="1" x14ac:dyDescent="0.25">
      <c r="A15" s="352"/>
      <c r="B15" s="377">
        <f>'1'!B16</f>
        <v>0</v>
      </c>
      <c r="C15" s="353"/>
      <c r="D15" s="353"/>
      <c r="E15" s="353"/>
      <c r="F15" s="32"/>
      <c r="G15" s="521"/>
      <c r="H15" s="521"/>
      <c r="I15" s="521"/>
      <c r="J15" s="17"/>
      <c r="K15" s="17"/>
      <c r="L15" s="17"/>
      <c r="M15" s="17"/>
      <c r="N15" s="17"/>
    </row>
    <row r="16" spans="1:14" s="18" customFormat="1" x14ac:dyDescent="0.25">
      <c r="A16" s="352"/>
      <c r="B16" s="377">
        <f>'1'!B17</f>
        <v>0</v>
      </c>
      <c r="C16" s="353"/>
      <c r="D16" s="353"/>
      <c r="E16" s="353"/>
      <c r="F16" s="32"/>
      <c r="G16" s="521"/>
      <c r="H16" s="521"/>
      <c r="I16" s="521"/>
      <c r="J16" s="17"/>
      <c r="K16" s="17"/>
      <c r="L16" s="17"/>
      <c r="M16" s="17"/>
      <c r="N16" s="17"/>
    </row>
    <row r="17" spans="1:14" s="18" customFormat="1" x14ac:dyDescent="0.25">
      <c r="A17" s="352"/>
      <c r="B17" s="377" t="str">
        <f>'1'!B18</f>
        <v>Начального общего образования</v>
      </c>
      <c r="C17" s="353"/>
      <c r="D17" s="353"/>
      <c r="E17" s="353"/>
      <c r="F17" s="32"/>
      <c r="G17" s="521"/>
      <c r="H17" s="521"/>
      <c r="I17" s="521"/>
      <c r="J17" s="17"/>
      <c r="K17" s="17"/>
      <c r="L17" s="17"/>
      <c r="M17" s="17"/>
      <c r="N17" s="17"/>
    </row>
    <row r="18" spans="1:14" s="18" customFormat="1" x14ac:dyDescent="0.25">
      <c r="A18" s="352"/>
      <c r="B18" s="377">
        <f>'1'!B19</f>
        <v>0</v>
      </c>
      <c r="C18" s="353"/>
      <c r="D18" s="353"/>
      <c r="E18" s="353"/>
      <c r="F18" s="32"/>
      <c r="G18" s="521"/>
      <c r="H18" s="521"/>
      <c r="I18" s="521"/>
      <c r="J18" s="17"/>
      <c r="K18" s="17"/>
      <c r="L18" s="17"/>
      <c r="M18" s="17"/>
      <c r="N18" s="17"/>
    </row>
    <row r="19" spans="1:14" s="18" customFormat="1" x14ac:dyDescent="0.25">
      <c r="A19" s="352"/>
      <c r="B19" s="377">
        <f>'1'!B20</f>
        <v>0</v>
      </c>
      <c r="C19" s="353"/>
      <c r="D19" s="353"/>
      <c r="E19" s="353"/>
      <c r="F19" s="32"/>
      <c r="G19" s="521"/>
      <c r="H19" s="521"/>
      <c r="I19" s="521"/>
      <c r="J19" s="17"/>
      <c r="K19" s="17"/>
      <c r="L19" s="17"/>
      <c r="M19" s="17"/>
      <c r="N19" s="17"/>
    </row>
    <row r="20" spans="1:14" s="18" customFormat="1" x14ac:dyDescent="0.25">
      <c r="A20" s="352"/>
      <c r="B20" s="377">
        <f>'1'!B21</f>
        <v>0</v>
      </c>
      <c r="C20" s="353"/>
      <c r="D20" s="353"/>
      <c r="E20" s="353"/>
      <c r="F20" s="32"/>
      <c r="G20" s="521"/>
      <c r="H20" s="521"/>
      <c r="I20" s="521"/>
      <c r="J20" s="17"/>
      <c r="K20" s="17"/>
      <c r="L20" s="17"/>
      <c r="M20" s="17"/>
      <c r="N20" s="17"/>
    </row>
    <row r="21" spans="1:14" x14ac:dyDescent="0.25">
      <c r="A21" s="154"/>
      <c r="B21" s="380" t="str">
        <f>'1'!B22</f>
        <v>ИТОГО в общеобразовательных  учреждениях:</v>
      </c>
      <c r="C21" s="34"/>
      <c r="D21" s="34"/>
      <c r="E21" s="34"/>
      <c r="F21" s="27"/>
    </row>
    <row r="22" spans="1:14" ht="25.5" x14ac:dyDescent="0.25">
      <c r="A22" s="154"/>
      <c r="B22" s="377" t="str">
        <f>'1'!B23</f>
        <v>Вечерние (сменные) общеобразовательные учреждения</v>
      </c>
      <c r="C22" s="34"/>
      <c r="D22" s="34"/>
      <c r="E22" s="34"/>
      <c r="F22" s="27"/>
    </row>
    <row r="23" spans="1:14" x14ac:dyDescent="0.25">
      <c r="A23" s="154"/>
      <c r="B23" s="377">
        <f>'1'!B24</f>
        <v>0</v>
      </c>
      <c r="C23" s="34"/>
      <c r="D23" s="34"/>
      <c r="E23" s="34"/>
      <c r="F23" s="27"/>
    </row>
    <row r="24" spans="1:14" x14ac:dyDescent="0.25">
      <c r="A24" s="154"/>
      <c r="B24" s="377">
        <f>'1'!B25</f>
        <v>0</v>
      </c>
      <c r="C24" s="34"/>
      <c r="D24" s="34"/>
      <c r="E24" s="34"/>
      <c r="F24" s="27"/>
    </row>
    <row r="25" spans="1:14" x14ac:dyDescent="0.25">
      <c r="A25" s="154"/>
      <c r="B25" s="377">
        <f>'1'!B26</f>
        <v>0</v>
      </c>
      <c r="C25" s="154"/>
      <c r="D25" s="154"/>
      <c r="E25" s="154"/>
      <c r="F25" s="27"/>
    </row>
    <row r="26" spans="1:14" ht="25.5" x14ac:dyDescent="0.25">
      <c r="A26" s="383"/>
      <c r="B26" s="380" t="str">
        <f>'1'!B27</f>
        <v>ИТОГО в вечерних (сменных) общеобразовательных учреждениях:</v>
      </c>
      <c r="C26" s="154"/>
      <c r="D26" s="154"/>
      <c r="E26" s="154"/>
      <c r="F26" s="27"/>
    </row>
    <row r="27" spans="1:14" x14ac:dyDescent="0.25">
      <c r="A27" s="382"/>
      <c r="B27" s="379" t="str">
        <f>'1'!B28</f>
        <v>ВСЕГО:</v>
      </c>
      <c r="C27" s="381">
        <f>SUM(C9:C26)</f>
        <v>0</v>
      </c>
      <c r="D27" s="381">
        <f t="shared" ref="D27:E27" si="0">SUM(D9:D26)</f>
        <v>0</v>
      </c>
      <c r="E27" s="381">
        <f t="shared" si="0"/>
        <v>0</v>
      </c>
      <c r="F27" s="27"/>
    </row>
    <row r="28" spans="1:14" x14ac:dyDescent="0.25">
      <c r="A28" s="35"/>
      <c r="B28" s="27"/>
      <c r="C28" s="27"/>
      <c r="D28" s="27"/>
      <c r="E28" s="27"/>
      <c r="F28" s="27"/>
    </row>
    <row r="29" spans="1:14" x14ac:dyDescent="0.25">
      <c r="A29" s="760" t="s">
        <v>80</v>
      </c>
      <c r="B29" s="760"/>
      <c r="C29" s="760"/>
      <c r="D29" s="27"/>
      <c r="E29" s="27"/>
      <c r="F29" s="27"/>
    </row>
    <row r="30" spans="1:14" x14ac:dyDescent="0.25">
      <c r="A30" s="29" t="s">
        <v>92</v>
      </c>
      <c r="B30" s="29"/>
      <c r="C30" s="196">
        <v>2</v>
      </c>
      <c r="D30" s="30"/>
      <c r="E30" s="31"/>
      <c r="F30" s="29"/>
    </row>
    <row r="31" spans="1:14" x14ac:dyDescent="0.25">
      <c r="A31" s="29" t="s">
        <v>75</v>
      </c>
      <c r="B31" s="29"/>
      <c r="C31" s="29"/>
      <c r="D31" s="29"/>
      <c r="E31" s="29"/>
      <c r="F31" s="29"/>
    </row>
    <row r="32" spans="1:14" x14ac:dyDescent="0.25">
      <c r="A32" s="761" t="s">
        <v>13</v>
      </c>
      <c r="B32" s="762" t="s">
        <v>29</v>
      </c>
      <c r="C32" s="762" t="s">
        <v>402</v>
      </c>
      <c r="D32" s="762"/>
      <c r="E32" s="762"/>
      <c r="F32" s="32"/>
    </row>
    <row r="33" spans="1:6" ht="38.25" x14ac:dyDescent="0.25">
      <c r="A33" s="761"/>
      <c r="B33" s="762"/>
      <c r="C33" s="33" t="s">
        <v>77</v>
      </c>
      <c r="D33" s="33" t="s">
        <v>78</v>
      </c>
      <c r="E33" s="33" t="s">
        <v>79</v>
      </c>
      <c r="F33" s="32"/>
    </row>
    <row r="34" spans="1:6" x14ac:dyDescent="0.25">
      <c r="A34" s="352"/>
      <c r="B34" s="377" t="str">
        <f>'1'!B10</f>
        <v>Среднего общего образования</v>
      </c>
      <c r="C34" s="353"/>
      <c r="D34" s="353"/>
      <c r="E34" s="353"/>
      <c r="F34" s="32"/>
    </row>
    <row r="35" spans="1:6" ht="38.25" x14ac:dyDescent="0.25">
      <c r="A35" s="352"/>
      <c r="B35" s="377" t="str">
        <f>'1'!B11</f>
        <v>Муниципальное бюджетное общеобразовательное учреждение средняя общеобразовательная школасельского поселения "Поселок Тумнин"</v>
      </c>
      <c r="C35" s="353">
        <v>2</v>
      </c>
      <c r="D35" s="353"/>
      <c r="E35" s="353"/>
      <c r="F35" s="32"/>
    </row>
    <row r="36" spans="1:6" x14ac:dyDescent="0.25">
      <c r="A36" s="352"/>
      <c r="B36" s="377">
        <f>'1'!B12</f>
        <v>0</v>
      </c>
      <c r="C36" s="353"/>
      <c r="D36" s="353"/>
      <c r="E36" s="353"/>
      <c r="F36" s="32"/>
    </row>
    <row r="37" spans="1:6" x14ac:dyDescent="0.25">
      <c r="A37" s="352"/>
      <c r="B37" s="377">
        <f>'1'!B13</f>
        <v>0</v>
      </c>
      <c r="C37" s="353"/>
      <c r="D37" s="353"/>
      <c r="E37" s="353"/>
      <c r="F37" s="32"/>
    </row>
    <row r="38" spans="1:6" x14ac:dyDescent="0.25">
      <c r="A38" s="352"/>
      <c r="B38" s="377" t="str">
        <f>'1'!B14</f>
        <v>Основного общего образования</v>
      </c>
      <c r="C38" s="353"/>
      <c r="D38" s="353"/>
      <c r="E38" s="353"/>
      <c r="F38" s="32"/>
    </row>
    <row r="39" spans="1:6" x14ac:dyDescent="0.25">
      <c r="A39" s="352"/>
      <c r="B39" s="377">
        <f>'1'!B15</f>
        <v>0</v>
      </c>
      <c r="C39" s="353"/>
      <c r="D39" s="353"/>
      <c r="E39" s="353"/>
      <c r="F39" s="32"/>
    </row>
    <row r="40" spans="1:6" x14ac:dyDescent="0.25">
      <c r="A40" s="352"/>
      <c r="B40" s="377">
        <f>'1'!B16</f>
        <v>0</v>
      </c>
      <c r="C40" s="353"/>
      <c r="D40" s="353"/>
      <c r="E40" s="353"/>
      <c r="F40" s="32"/>
    </row>
    <row r="41" spans="1:6" x14ac:dyDescent="0.25">
      <c r="A41" s="352"/>
      <c r="B41" s="377">
        <f>'1'!B17</f>
        <v>0</v>
      </c>
      <c r="C41" s="353"/>
      <c r="D41" s="353"/>
      <c r="E41" s="353"/>
      <c r="F41" s="32"/>
    </row>
    <row r="42" spans="1:6" x14ac:dyDescent="0.25">
      <c r="A42" s="352"/>
      <c r="B42" s="377" t="str">
        <f>'1'!B18</f>
        <v>Начального общего образования</v>
      </c>
      <c r="C42" s="353"/>
      <c r="D42" s="353"/>
      <c r="E42" s="353"/>
      <c r="F42" s="32"/>
    </row>
    <row r="43" spans="1:6" x14ac:dyDescent="0.25">
      <c r="A43" s="352"/>
      <c r="B43" s="377">
        <f>'1'!B19</f>
        <v>0</v>
      </c>
      <c r="C43" s="353"/>
      <c r="D43" s="353"/>
      <c r="E43" s="353"/>
      <c r="F43" s="32"/>
    </row>
    <row r="44" spans="1:6" x14ac:dyDescent="0.25">
      <c r="A44" s="352"/>
      <c r="B44" s="377">
        <f>'1'!B20</f>
        <v>0</v>
      </c>
      <c r="C44" s="353"/>
      <c r="D44" s="353"/>
      <c r="E44" s="353"/>
      <c r="F44" s="32"/>
    </row>
    <row r="45" spans="1:6" x14ac:dyDescent="0.25">
      <c r="A45" s="154"/>
      <c r="B45" s="377">
        <f>'1'!B21</f>
        <v>0</v>
      </c>
      <c r="C45" s="34"/>
      <c r="D45" s="34"/>
      <c r="E45" s="34"/>
      <c r="F45" s="27"/>
    </row>
    <row r="46" spans="1:6" x14ac:dyDescent="0.25">
      <c r="A46" s="154"/>
      <c r="B46" s="380" t="str">
        <f>'1'!B22</f>
        <v>ИТОГО в общеобразовательных  учреждениях:</v>
      </c>
      <c r="C46" s="34"/>
      <c r="D46" s="34"/>
      <c r="E46" s="34"/>
      <c r="F46" s="27"/>
    </row>
    <row r="47" spans="1:6" ht="25.5" x14ac:dyDescent="0.25">
      <c r="A47" s="154"/>
      <c r="B47" s="377" t="str">
        <f>'1'!B23</f>
        <v>Вечерние (сменные) общеобразовательные учреждения</v>
      </c>
      <c r="C47" s="34"/>
      <c r="D47" s="34"/>
      <c r="E47" s="34"/>
      <c r="F47" s="27"/>
    </row>
    <row r="48" spans="1:6" x14ac:dyDescent="0.25">
      <c r="A48" s="154"/>
      <c r="B48" s="377">
        <f>'1'!B24</f>
        <v>0</v>
      </c>
      <c r="C48" s="34"/>
      <c r="D48" s="34"/>
      <c r="E48" s="34"/>
      <c r="F48" s="27"/>
    </row>
    <row r="49" spans="1:12" x14ac:dyDescent="0.25">
      <c r="A49" s="154"/>
      <c r="B49" s="377">
        <f>'1'!B25</f>
        <v>0</v>
      </c>
      <c r="C49" s="34"/>
      <c r="D49" s="34"/>
      <c r="E49" s="34"/>
      <c r="F49" s="27"/>
    </row>
    <row r="50" spans="1:12" x14ac:dyDescent="0.25">
      <c r="A50" s="154"/>
      <c r="B50" s="377">
        <f>'1'!B26</f>
        <v>0</v>
      </c>
      <c r="C50" s="34"/>
      <c r="D50" s="34"/>
      <c r="E50" s="34"/>
      <c r="F50" s="27"/>
    </row>
    <row r="51" spans="1:12" ht="25.5" x14ac:dyDescent="0.25">
      <c r="A51" s="154"/>
      <c r="B51" s="380" t="str">
        <f>'1'!B27</f>
        <v>ИТОГО в вечерних (сменных) общеобразовательных учреждениях:</v>
      </c>
      <c r="C51" s="34"/>
      <c r="D51" s="34"/>
      <c r="E51" s="34"/>
      <c r="F51" s="27"/>
    </row>
    <row r="52" spans="1:12" x14ac:dyDescent="0.25">
      <c r="A52" s="378"/>
      <c r="B52" s="379" t="str">
        <f>'1'!B28</f>
        <v>ВСЕГО:</v>
      </c>
      <c r="C52" s="381">
        <f>SUM(C34:C51)</f>
        <v>2</v>
      </c>
      <c r="D52" s="381">
        <f t="shared" ref="D52:E52" si="1">SUM(D34:D51)</f>
        <v>0</v>
      </c>
      <c r="E52" s="381">
        <f t="shared" si="1"/>
        <v>0</v>
      </c>
      <c r="F52" s="27"/>
    </row>
    <row r="53" spans="1:12" x14ac:dyDescent="0.25">
      <c r="A53" s="35"/>
      <c r="B53" s="27"/>
      <c r="C53" s="27"/>
      <c r="D53" s="27"/>
      <c r="E53" s="27"/>
      <c r="F53" s="27"/>
    </row>
    <row r="54" spans="1:12" ht="19.5" customHeight="1" x14ac:dyDescent="0.25">
      <c r="A54" s="760" t="s">
        <v>520</v>
      </c>
      <c r="B54" s="760"/>
      <c r="C54" s="760"/>
      <c r="D54" s="760"/>
      <c r="E54" s="760"/>
      <c r="F54" s="27"/>
      <c r="G54" s="763" t="s">
        <v>27</v>
      </c>
      <c r="H54" s="763"/>
      <c r="I54" s="763"/>
      <c r="J54" s="12"/>
      <c r="K54" s="12"/>
      <c r="L54" s="12"/>
    </row>
    <row r="55" spans="1:12" ht="38.25" customHeight="1" x14ac:dyDescent="0.25">
      <c r="A55" s="165" t="s">
        <v>13</v>
      </c>
      <c r="B55" s="36" t="s">
        <v>81</v>
      </c>
      <c r="C55" s="36" t="s">
        <v>82</v>
      </c>
      <c r="D55" s="36" t="s">
        <v>83</v>
      </c>
      <c r="E55" s="36" t="s">
        <v>84</v>
      </c>
      <c r="F55" s="27"/>
      <c r="G55" s="740" t="s">
        <v>22</v>
      </c>
      <c r="H55" s="740"/>
      <c r="I55" s="740"/>
    </row>
    <row r="56" spans="1:12" x14ac:dyDescent="0.25">
      <c r="A56" s="165">
        <v>1</v>
      </c>
      <c r="B56" s="37" t="s">
        <v>85</v>
      </c>
      <c r="C56" s="106"/>
      <c r="D56" s="106"/>
      <c r="E56" s="106"/>
      <c r="F56" s="27"/>
      <c r="G56" s="521" t="s">
        <v>117</v>
      </c>
      <c r="H56" s="521" t="s">
        <v>118</v>
      </c>
      <c r="I56" s="521" t="s">
        <v>253</v>
      </c>
    </row>
    <row r="57" spans="1:12" ht="25.5" x14ac:dyDescent="0.25">
      <c r="A57" s="164">
        <v>2</v>
      </c>
      <c r="B57" s="37" t="s">
        <v>86</v>
      </c>
      <c r="C57" s="106"/>
      <c r="D57" s="106"/>
      <c r="E57" s="106"/>
      <c r="F57" s="27"/>
      <c r="G57" s="521">
        <f>'1'!T22</f>
        <v>8</v>
      </c>
      <c r="H57" s="521">
        <f>'2'!U20</f>
        <v>10</v>
      </c>
      <c r="I57" s="521">
        <f>'3'!AC20</f>
        <v>10</v>
      </c>
    </row>
    <row r="58" spans="1:12" x14ac:dyDescent="0.25">
      <c r="A58" s="164">
        <v>3</v>
      </c>
      <c r="B58" s="37" t="s">
        <v>87</v>
      </c>
      <c r="C58" s="106"/>
      <c r="D58" s="106"/>
      <c r="E58" s="106"/>
      <c r="F58" s="27"/>
    </row>
    <row r="59" spans="1:12" x14ac:dyDescent="0.25">
      <c r="A59" s="164"/>
      <c r="B59" s="37" t="s">
        <v>88</v>
      </c>
      <c r="C59" s="106">
        <f>C58+C57+C56</f>
        <v>0</v>
      </c>
      <c r="D59" s="106">
        <f>D58+D57+D56</f>
        <v>0</v>
      </c>
      <c r="E59" s="107"/>
      <c r="F59" s="27"/>
    </row>
    <row r="60" spans="1:12" ht="216.75" x14ac:dyDescent="0.25">
      <c r="A60" s="164">
        <v>4</v>
      </c>
      <c r="B60" s="37" t="s">
        <v>89</v>
      </c>
      <c r="C60" s="106">
        <v>1874818.72</v>
      </c>
      <c r="D60" s="106"/>
      <c r="E60" s="106" t="s">
        <v>566</v>
      </c>
      <c r="F60" s="27"/>
    </row>
    <row r="61" spans="1:12" x14ac:dyDescent="0.25">
      <c r="A61" s="164">
        <v>5</v>
      </c>
      <c r="B61" s="37" t="s">
        <v>90</v>
      </c>
      <c r="C61" s="106"/>
      <c r="D61" s="106"/>
      <c r="E61" s="106"/>
      <c r="F61" s="27"/>
    </row>
    <row r="62" spans="1:12" x14ac:dyDescent="0.25">
      <c r="A62" s="154"/>
      <c r="B62" s="38" t="s">
        <v>91</v>
      </c>
      <c r="C62" s="108">
        <v>1874818.72</v>
      </c>
      <c r="D62" s="108">
        <f>D59+D60+D61</f>
        <v>0</v>
      </c>
      <c r="E62" s="109"/>
      <c r="F62" s="27"/>
    </row>
    <row r="63" spans="1:12" x14ac:dyDescent="0.25">
      <c r="A63" s="35"/>
      <c r="B63" s="27"/>
      <c r="C63" s="27"/>
      <c r="D63" s="27"/>
      <c r="E63" s="27"/>
      <c r="F63" s="27"/>
    </row>
    <row r="64" spans="1:12" x14ac:dyDescent="0.25">
      <c r="A64" s="27"/>
      <c r="B64" s="39" t="s">
        <v>521</v>
      </c>
      <c r="C64" s="27"/>
      <c r="D64" s="27"/>
      <c r="E64" s="27"/>
      <c r="F64" s="27"/>
    </row>
    <row r="66" spans="1:19" ht="15" customHeight="1" x14ac:dyDescent="0.25">
      <c r="A66" s="730" t="s">
        <v>441</v>
      </c>
      <c r="B66" s="730"/>
      <c r="C66" s="730"/>
      <c r="D66" s="730"/>
      <c r="E66" s="730"/>
      <c r="F66" s="588"/>
      <c r="G66" s="588"/>
      <c r="H66" s="588"/>
      <c r="I66" s="588"/>
      <c r="J66" s="588"/>
      <c r="K66" s="588"/>
      <c r="L66" s="588"/>
      <c r="M66" s="588"/>
      <c r="N66" s="588"/>
      <c r="O66" s="588"/>
      <c r="P66" s="588"/>
      <c r="Q66" s="588"/>
      <c r="R66" s="588"/>
      <c r="S66" s="588"/>
    </row>
    <row r="67" spans="1:19" x14ac:dyDescent="0.25">
      <c r="A67" s="730"/>
      <c r="B67" s="730"/>
      <c r="C67" s="730"/>
      <c r="D67" s="730"/>
      <c r="E67" s="730"/>
    </row>
    <row r="68" spans="1:19" x14ac:dyDescent="0.25">
      <c r="A68" s="730"/>
      <c r="B68" s="730"/>
      <c r="C68" s="730"/>
      <c r="D68" s="730"/>
      <c r="E68" s="730"/>
    </row>
    <row r="69" spans="1:19" x14ac:dyDescent="0.25">
      <c r="A69" s="730"/>
      <c r="B69" s="730"/>
      <c r="C69" s="730"/>
      <c r="D69" s="730"/>
      <c r="E69" s="730"/>
    </row>
  </sheetData>
  <sheetProtection insertRows="0"/>
  <mergeCells count="14">
    <mergeCell ref="A66:E69"/>
    <mergeCell ref="G55:I55"/>
    <mergeCell ref="G54:I54"/>
    <mergeCell ref="A29:C29"/>
    <mergeCell ref="B7:B8"/>
    <mergeCell ref="C7:E7"/>
    <mergeCell ref="A54:E54"/>
    <mergeCell ref="A1:E1"/>
    <mergeCell ref="A2:E2"/>
    <mergeCell ref="A4:B4"/>
    <mergeCell ref="A7:A8"/>
    <mergeCell ref="A32:A33"/>
    <mergeCell ref="B32:B33"/>
    <mergeCell ref="C32:E32"/>
  </mergeCells>
  <pageMargins left="0.59055118110236227" right="0.39370078740157483" top="0" bottom="0.39370078740157483" header="0" footer="0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opLeftCell="A4" zoomScaleNormal="100" workbookViewId="0">
      <selection activeCell="C8" sqref="C8"/>
    </sheetView>
  </sheetViews>
  <sheetFormatPr defaultRowHeight="15" x14ac:dyDescent="0.25"/>
  <cols>
    <col min="1" max="1" width="4.85546875" style="67" customWidth="1"/>
    <col min="2" max="2" width="28.85546875" style="67" customWidth="1"/>
    <col min="3" max="3" width="6.140625" style="243" customWidth="1"/>
    <col min="4" max="4" width="9.140625" style="244" customWidth="1"/>
    <col min="5" max="5" width="5.28515625" style="244" bestFit="1" customWidth="1"/>
    <col min="6" max="6" width="7.85546875" style="648" customWidth="1"/>
    <col min="7" max="7" width="11.140625" style="244" customWidth="1"/>
    <col min="8" max="8" width="6.28515625" style="244" bestFit="1" customWidth="1"/>
    <col min="9" max="9" width="10.85546875" style="244" bestFit="1" customWidth="1"/>
    <col min="10" max="10" width="5.28515625" style="244" bestFit="1" customWidth="1"/>
    <col min="11" max="11" width="9" style="244" customWidth="1"/>
    <col min="12" max="12" width="4.42578125" style="2" customWidth="1"/>
    <col min="13" max="13" width="10.85546875" style="614" customWidth="1"/>
    <col min="14" max="14" width="8.42578125" style="614" customWidth="1"/>
    <col min="15" max="19" width="9.140625" style="522"/>
    <col min="20" max="20" width="9.140625" style="10"/>
  </cols>
  <sheetData>
    <row r="1" spans="1:20" ht="15.75" x14ac:dyDescent="0.25">
      <c r="A1" s="689" t="s">
        <v>313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110"/>
      <c r="M1" s="591"/>
      <c r="N1" s="591"/>
      <c r="O1" s="592"/>
      <c r="P1" s="592"/>
    </row>
    <row r="2" spans="1:20" ht="15.75" x14ac:dyDescent="0.25">
      <c r="A2" s="764"/>
      <c r="B2" s="764"/>
      <c r="C2" s="764"/>
      <c r="D2" s="764"/>
      <c r="E2" s="764"/>
      <c r="F2" s="764"/>
      <c r="G2" s="764"/>
      <c r="H2" s="764"/>
      <c r="I2" s="764"/>
      <c r="J2" s="764"/>
      <c r="K2" s="764"/>
      <c r="L2" s="110"/>
      <c r="M2" s="591"/>
      <c r="N2" s="591"/>
      <c r="O2" s="592"/>
      <c r="P2" s="592"/>
    </row>
    <row r="3" spans="1:20" ht="15.75" x14ac:dyDescent="0.25">
      <c r="A3" s="227"/>
      <c r="B3" s="227"/>
      <c r="C3" s="227"/>
      <c r="D3" s="227"/>
      <c r="E3" s="227"/>
      <c r="F3" s="646"/>
      <c r="G3" s="227"/>
      <c r="H3" s="227"/>
      <c r="I3" s="227"/>
      <c r="J3" s="227"/>
      <c r="K3" s="227"/>
      <c r="L3" s="110"/>
      <c r="M3" s="591"/>
      <c r="N3" s="591"/>
      <c r="O3" s="592"/>
      <c r="P3" s="592"/>
    </row>
    <row r="4" spans="1:20" s="18" customFormat="1" ht="99" customHeight="1" x14ac:dyDescent="0.25">
      <c r="A4" s="692" t="s">
        <v>13</v>
      </c>
      <c r="B4" s="692" t="s">
        <v>562</v>
      </c>
      <c r="C4" s="692" t="s">
        <v>93</v>
      </c>
      <c r="D4" s="692"/>
      <c r="E4" s="695" t="s">
        <v>376</v>
      </c>
      <c r="F4" s="696"/>
      <c r="G4" s="697"/>
      <c r="H4" s="695" t="s">
        <v>377</v>
      </c>
      <c r="I4" s="697"/>
      <c r="J4" s="692" t="s">
        <v>94</v>
      </c>
      <c r="K4" s="692"/>
      <c r="L4" s="112"/>
      <c r="M4" s="765" t="s">
        <v>27</v>
      </c>
      <c r="N4" s="765"/>
      <c r="O4" s="593"/>
      <c r="P4" s="593"/>
      <c r="Q4" s="547"/>
      <c r="R4" s="547"/>
      <c r="S4" s="521"/>
      <c r="T4" s="23"/>
    </row>
    <row r="5" spans="1:20" s="18" customFormat="1" ht="51" x14ac:dyDescent="0.25">
      <c r="A5" s="692"/>
      <c r="B5" s="692"/>
      <c r="C5" s="224" t="s">
        <v>95</v>
      </c>
      <c r="D5" s="224" t="s">
        <v>96</v>
      </c>
      <c r="E5" s="224" t="s">
        <v>95</v>
      </c>
      <c r="F5" s="645" t="s">
        <v>96</v>
      </c>
      <c r="G5" s="224" t="s">
        <v>538</v>
      </c>
      <c r="H5" s="224" t="s">
        <v>314</v>
      </c>
      <c r="I5" s="347" t="s">
        <v>378</v>
      </c>
      <c r="J5" s="224" t="s">
        <v>95</v>
      </c>
      <c r="K5" s="224" t="s">
        <v>96</v>
      </c>
      <c r="L5" s="112"/>
      <c r="M5" s="594"/>
      <c r="N5" s="594"/>
      <c r="O5" s="594"/>
      <c r="P5" s="594"/>
      <c r="Q5" s="521"/>
      <c r="R5" s="521"/>
      <c r="S5" s="521"/>
      <c r="T5" s="23"/>
    </row>
    <row r="6" spans="1:20" x14ac:dyDescent="0.25">
      <c r="A6" s="146">
        <v>1</v>
      </c>
      <c r="B6" s="146">
        <v>2</v>
      </c>
      <c r="C6" s="146">
        <v>3</v>
      </c>
      <c r="D6" s="146">
        <v>4</v>
      </c>
      <c r="E6" s="146">
        <v>5</v>
      </c>
      <c r="F6" s="146">
        <v>6</v>
      </c>
      <c r="G6" s="146">
        <v>7</v>
      </c>
      <c r="H6" s="146">
        <v>8</v>
      </c>
      <c r="I6" s="146">
        <v>9</v>
      </c>
      <c r="J6" s="146">
        <v>10</v>
      </c>
      <c r="K6" s="146">
        <v>11</v>
      </c>
      <c r="L6" s="84"/>
      <c r="M6" s="595" t="s">
        <v>7</v>
      </c>
      <c r="N6" s="591" t="s">
        <v>99</v>
      </c>
      <c r="O6" s="592"/>
      <c r="P6" s="595" t="s">
        <v>316</v>
      </c>
    </row>
    <row r="7" spans="1:20" s="5" customFormat="1" x14ac:dyDescent="0.25">
      <c r="A7" s="235"/>
      <c r="B7" s="214" t="str">
        <f>'1'!B10</f>
        <v>Среднего общего образования</v>
      </c>
      <c r="C7" s="236"/>
      <c r="D7" s="224"/>
      <c r="E7" s="224"/>
      <c r="F7" s="645"/>
      <c r="G7" s="224"/>
      <c r="H7" s="224"/>
      <c r="I7" s="224"/>
      <c r="J7" s="36"/>
      <c r="K7" s="36"/>
      <c r="L7" s="110"/>
      <c r="M7" s="596"/>
      <c r="N7" s="596"/>
      <c r="O7" s="597"/>
      <c r="P7" s="597"/>
      <c r="Q7" s="520"/>
      <c r="R7" s="520"/>
      <c r="S7" s="520"/>
      <c r="T7" s="343"/>
    </row>
    <row r="8" spans="1:20" s="5" customFormat="1" ht="63.75" x14ac:dyDescent="0.25">
      <c r="A8" s="235"/>
      <c r="B8" s="214" t="str">
        <f>'1'!B11</f>
        <v>Муниципальное бюджетное общеобразовательное учреждение средняя общеобразовательная школасельского поселения "Поселок Тумнин"</v>
      </c>
      <c r="C8" s="205">
        <v>49</v>
      </c>
      <c r="D8" s="205">
        <v>27</v>
      </c>
      <c r="E8" s="224">
        <v>18</v>
      </c>
      <c r="F8" s="645">
        <v>16</v>
      </c>
      <c r="G8" s="224">
        <v>16</v>
      </c>
      <c r="H8" s="224">
        <v>1</v>
      </c>
      <c r="I8" s="224">
        <v>16</v>
      </c>
      <c r="J8" s="36">
        <v>1</v>
      </c>
      <c r="K8" s="36"/>
      <c r="L8" s="110"/>
      <c r="M8" s="598">
        <f>C8-D8</f>
        <v>22</v>
      </c>
      <c r="N8" s="596">
        <f>'4'!W8</f>
        <v>12</v>
      </c>
      <c r="O8" s="597"/>
      <c r="P8" s="598">
        <f>E8-G8</f>
        <v>2</v>
      </c>
      <c r="Q8" s="520"/>
      <c r="R8" s="520"/>
      <c r="S8" s="520"/>
      <c r="T8" s="343"/>
    </row>
    <row r="9" spans="1:20" s="5" customFormat="1" x14ac:dyDescent="0.25">
      <c r="A9" s="235"/>
      <c r="B9" s="214">
        <f>'1'!B12</f>
        <v>0</v>
      </c>
      <c r="C9" s="205">
        <f>'1'!D12+'2'!E10+'3'!H10</f>
        <v>0</v>
      </c>
      <c r="D9" s="205">
        <f>'1'!D12+'2'!E10</f>
        <v>0</v>
      </c>
      <c r="E9" s="224"/>
      <c r="F9" s="645"/>
      <c r="G9" s="224"/>
      <c r="H9" s="224"/>
      <c r="I9" s="224"/>
      <c r="J9" s="36"/>
      <c r="K9" s="36"/>
      <c r="L9" s="110"/>
      <c r="M9" s="598">
        <f t="shared" ref="M9:M23" si="0">C9-D9</f>
        <v>0</v>
      </c>
      <c r="N9" s="596">
        <f>'4'!W9</f>
        <v>0</v>
      </c>
      <c r="O9" s="597"/>
      <c r="P9" s="598">
        <f t="shared" ref="P9:P23" si="1">E9-G9</f>
        <v>0</v>
      </c>
      <c r="Q9" s="520"/>
      <c r="R9" s="520"/>
      <c r="S9" s="520"/>
      <c r="T9" s="343"/>
    </row>
    <row r="10" spans="1:20" s="5" customFormat="1" x14ac:dyDescent="0.25">
      <c r="A10" s="235"/>
      <c r="B10" s="214">
        <f>'1'!B13</f>
        <v>0</v>
      </c>
      <c r="C10" s="205">
        <f>'1'!D13+'2'!E11+'3'!H11</f>
        <v>0</v>
      </c>
      <c r="D10" s="205">
        <f>'1'!D13+'2'!E11</f>
        <v>0</v>
      </c>
      <c r="E10" s="224"/>
      <c r="F10" s="645"/>
      <c r="G10" s="224"/>
      <c r="H10" s="224"/>
      <c r="I10" s="224"/>
      <c r="J10" s="36"/>
      <c r="K10" s="36"/>
      <c r="L10" s="110"/>
      <c r="M10" s="598">
        <f t="shared" si="0"/>
        <v>0</v>
      </c>
      <c r="N10" s="596">
        <f>'4'!W10</f>
        <v>0</v>
      </c>
      <c r="O10" s="597"/>
      <c r="P10" s="598">
        <f t="shared" si="1"/>
        <v>0</v>
      </c>
      <c r="Q10" s="520"/>
      <c r="R10" s="520"/>
      <c r="S10" s="520"/>
      <c r="T10" s="343"/>
    </row>
    <row r="11" spans="1:20" s="5" customFormat="1" x14ac:dyDescent="0.25">
      <c r="A11" s="235"/>
      <c r="B11" s="214" t="str">
        <f>'1'!B14</f>
        <v>Основного общего образования</v>
      </c>
      <c r="C11" s="236"/>
      <c r="D11" s="236"/>
      <c r="E11" s="224"/>
      <c r="F11" s="645"/>
      <c r="G11" s="224"/>
      <c r="H11" s="224"/>
      <c r="I11" s="224"/>
      <c r="J11" s="36"/>
      <c r="K11" s="36"/>
      <c r="L11" s="110"/>
      <c r="M11" s="598"/>
      <c r="N11" s="596"/>
      <c r="O11" s="597"/>
      <c r="P11" s="598"/>
      <c r="Q11" s="520"/>
      <c r="R11" s="520"/>
      <c r="S11" s="520"/>
      <c r="T11" s="343"/>
    </row>
    <row r="12" spans="1:20" s="5" customFormat="1" x14ac:dyDescent="0.25">
      <c r="A12" s="235"/>
      <c r="B12" s="214">
        <f>'1'!B15</f>
        <v>0</v>
      </c>
      <c r="C12" s="205">
        <f>'1'!D15+'2'!E13+'3'!H13</f>
        <v>0</v>
      </c>
      <c r="D12" s="205">
        <f>'1'!D15+'2'!E13</f>
        <v>0</v>
      </c>
      <c r="E12" s="224"/>
      <c r="F12" s="645"/>
      <c r="G12" s="224"/>
      <c r="H12" s="224"/>
      <c r="I12" s="224"/>
      <c r="J12" s="36"/>
      <c r="K12" s="36"/>
      <c r="L12" s="110"/>
      <c r="M12" s="598">
        <f t="shared" si="0"/>
        <v>0</v>
      </c>
      <c r="N12" s="598">
        <f>'4'!W12</f>
        <v>0</v>
      </c>
      <c r="O12" s="597"/>
      <c r="P12" s="598">
        <f t="shared" si="1"/>
        <v>0</v>
      </c>
      <c r="Q12" s="520"/>
      <c r="R12" s="520"/>
      <c r="S12" s="520"/>
      <c r="T12" s="343"/>
    </row>
    <row r="13" spans="1:20" s="5" customFormat="1" x14ac:dyDescent="0.25">
      <c r="A13" s="235"/>
      <c r="B13" s="214">
        <f>'1'!B16</f>
        <v>0</v>
      </c>
      <c r="C13" s="205">
        <f>'1'!D16+'2'!E14+'3'!H14</f>
        <v>0</v>
      </c>
      <c r="D13" s="205">
        <f>'1'!D16+'2'!E14</f>
        <v>0</v>
      </c>
      <c r="E13" s="224"/>
      <c r="F13" s="645"/>
      <c r="G13" s="224"/>
      <c r="H13" s="224"/>
      <c r="I13" s="224"/>
      <c r="J13" s="36"/>
      <c r="K13" s="36"/>
      <c r="L13" s="110"/>
      <c r="M13" s="598">
        <f t="shared" si="0"/>
        <v>0</v>
      </c>
      <c r="N13" s="598">
        <f>'4'!W13</f>
        <v>0</v>
      </c>
      <c r="O13" s="597"/>
      <c r="P13" s="598">
        <f t="shared" si="1"/>
        <v>0</v>
      </c>
      <c r="Q13" s="520"/>
      <c r="R13" s="520"/>
      <c r="S13" s="520"/>
      <c r="T13" s="343"/>
    </row>
    <row r="14" spans="1:20" s="5" customFormat="1" x14ac:dyDescent="0.25">
      <c r="A14" s="235"/>
      <c r="B14" s="214">
        <f>'1'!B17</f>
        <v>0</v>
      </c>
      <c r="C14" s="205">
        <f>'1'!D17+'2'!E15+'3'!H15</f>
        <v>0</v>
      </c>
      <c r="D14" s="205">
        <f>'1'!D17+'2'!E15</f>
        <v>0</v>
      </c>
      <c r="E14" s="224"/>
      <c r="F14" s="645"/>
      <c r="G14" s="224"/>
      <c r="H14" s="224"/>
      <c r="I14" s="224"/>
      <c r="J14" s="36"/>
      <c r="K14" s="36"/>
      <c r="L14" s="110"/>
      <c r="M14" s="598">
        <f t="shared" si="0"/>
        <v>0</v>
      </c>
      <c r="N14" s="598">
        <f>'4'!W14</f>
        <v>0</v>
      </c>
      <c r="O14" s="597"/>
      <c r="P14" s="598">
        <f t="shared" si="1"/>
        <v>0</v>
      </c>
      <c r="Q14" s="520"/>
      <c r="R14" s="520"/>
      <c r="S14" s="520"/>
      <c r="T14" s="343"/>
    </row>
    <row r="15" spans="1:20" s="5" customFormat="1" x14ac:dyDescent="0.25">
      <c r="A15" s="235"/>
      <c r="B15" s="214" t="str">
        <f>'1'!B18</f>
        <v>Начального общего образования</v>
      </c>
      <c r="C15" s="236"/>
      <c r="D15" s="236"/>
      <c r="E15" s="224"/>
      <c r="F15" s="645"/>
      <c r="G15" s="224"/>
      <c r="H15" s="224"/>
      <c r="I15" s="224"/>
      <c r="J15" s="36"/>
      <c r="K15" s="36"/>
      <c r="L15" s="110"/>
      <c r="M15" s="598"/>
      <c r="N15" s="598"/>
      <c r="O15" s="597"/>
      <c r="P15" s="598"/>
      <c r="Q15" s="520"/>
      <c r="R15" s="520"/>
      <c r="S15" s="520"/>
      <c r="T15" s="343"/>
    </row>
    <row r="16" spans="1:20" s="5" customFormat="1" x14ac:dyDescent="0.25">
      <c r="A16" s="235"/>
      <c r="B16" s="214">
        <f>'1'!B19</f>
        <v>0</v>
      </c>
      <c r="C16" s="205">
        <f>'1'!D19+'2'!E17+'3'!H17</f>
        <v>0</v>
      </c>
      <c r="D16" s="205">
        <f>'1'!D19+'2'!E17</f>
        <v>0</v>
      </c>
      <c r="E16" s="224"/>
      <c r="F16" s="645"/>
      <c r="G16" s="224"/>
      <c r="H16" s="224"/>
      <c r="I16" s="224"/>
      <c r="J16" s="36"/>
      <c r="K16" s="36"/>
      <c r="L16" s="110"/>
      <c r="M16" s="598">
        <f t="shared" si="0"/>
        <v>0</v>
      </c>
      <c r="N16" s="598">
        <f>'4'!W16</f>
        <v>0</v>
      </c>
      <c r="O16" s="597"/>
      <c r="P16" s="598">
        <f t="shared" si="1"/>
        <v>0</v>
      </c>
      <c r="Q16" s="520"/>
      <c r="R16" s="520"/>
      <c r="S16" s="520"/>
      <c r="T16" s="343"/>
    </row>
    <row r="17" spans="1:20" s="5" customFormat="1" x14ac:dyDescent="0.25">
      <c r="A17" s="235"/>
      <c r="B17" s="214">
        <f>'1'!B20</f>
        <v>0</v>
      </c>
      <c r="C17" s="205">
        <f>'1'!D20+'2'!E18+'3'!H18</f>
        <v>0</v>
      </c>
      <c r="D17" s="205">
        <f>'1'!D20+'2'!E18</f>
        <v>0</v>
      </c>
      <c r="E17" s="224"/>
      <c r="F17" s="645"/>
      <c r="G17" s="224"/>
      <c r="H17" s="224"/>
      <c r="I17" s="224"/>
      <c r="J17" s="36"/>
      <c r="K17" s="36"/>
      <c r="L17" s="110"/>
      <c r="M17" s="598">
        <f t="shared" si="0"/>
        <v>0</v>
      </c>
      <c r="N17" s="598">
        <f>'4'!W17</f>
        <v>0</v>
      </c>
      <c r="O17" s="597"/>
      <c r="P17" s="598">
        <f t="shared" si="1"/>
        <v>0</v>
      </c>
      <c r="Q17" s="520"/>
      <c r="R17" s="520"/>
      <c r="S17" s="520"/>
      <c r="T17" s="343"/>
    </row>
    <row r="18" spans="1:20" s="5" customFormat="1" x14ac:dyDescent="0.25">
      <c r="A18" s="235"/>
      <c r="B18" s="214">
        <f>'1'!B21</f>
        <v>0</v>
      </c>
      <c r="C18" s="205">
        <f>'1'!D21+'2'!E19+'3'!H19</f>
        <v>0</v>
      </c>
      <c r="D18" s="205">
        <f>'1'!D21+'2'!E19</f>
        <v>0</v>
      </c>
      <c r="E18" s="224"/>
      <c r="F18" s="645"/>
      <c r="G18" s="224"/>
      <c r="H18" s="224"/>
      <c r="I18" s="224"/>
      <c r="J18" s="36"/>
      <c r="K18" s="36"/>
      <c r="L18" s="110"/>
      <c r="M18" s="598">
        <f t="shared" si="0"/>
        <v>0</v>
      </c>
      <c r="N18" s="598">
        <f>'4'!W18</f>
        <v>0</v>
      </c>
      <c r="O18" s="597"/>
      <c r="P18" s="598">
        <f t="shared" si="1"/>
        <v>0</v>
      </c>
      <c r="Q18" s="520"/>
      <c r="R18" s="520" t="s">
        <v>369</v>
      </c>
      <c r="S18" s="520"/>
      <c r="T18" s="343"/>
    </row>
    <row r="19" spans="1:20" s="22" customFormat="1" ht="25.5" x14ac:dyDescent="0.25">
      <c r="A19" s="237"/>
      <c r="B19" s="206" t="str">
        <f>'1'!B22</f>
        <v>ИТОГО в общеобразовательных  учреждениях:</v>
      </c>
      <c r="C19" s="246">
        <f>SUM(C8:C18)</f>
        <v>49</v>
      </c>
      <c r="D19" s="247">
        <f>SUM(D8:D18)</f>
        <v>27</v>
      </c>
      <c r="E19" s="247">
        <f t="shared" ref="E19:I19" si="2">SUM(E8:E18)</f>
        <v>18</v>
      </c>
      <c r="F19" s="247"/>
      <c r="G19" s="247">
        <f t="shared" si="2"/>
        <v>16</v>
      </c>
      <c r="H19" s="247">
        <f t="shared" si="2"/>
        <v>1</v>
      </c>
      <c r="I19" s="247">
        <f t="shared" si="2"/>
        <v>16</v>
      </c>
      <c r="J19" s="336">
        <f>SUM(J8:J18)</f>
        <v>1</v>
      </c>
      <c r="K19" s="336">
        <f>SUM(K8:K18)</f>
        <v>0</v>
      </c>
      <c r="L19" s="149"/>
      <c r="M19" s="599">
        <f t="shared" ref="M19:P19" si="3">SUM(M8:M18)</f>
        <v>22</v>
      </c>
      <c r="N19" s="599">
        <f t="shared" si="3"/>
        <v>12</v>
      </c>
      <c r="O19" s="600"/>
      <c r="P19" s="599">
        <f t="shared" si="3"/>
        <v>2</v>
      </c>
      <c r="Q19" s="573"/>
      <c r="R19" s="584">
        <f>COUNTA(J8:J18)</f>
        <v>1</v>
      </c>
      <c r="S19" s="573"/>
      <c r="T19" s="344"/>
    </row>
    <row r="20" spans="1:20" ht="25.5" x14ac:dyDescent="0.25">
      <c r="A20" s="238"/>
      <c r="B20" s="214" t="str">
        <f>'1'!B23</f>
        <v>Вечерние (сменные) общеобразовательные учреждения</v>
      </c>
      <c r="C20" s="239"/>
      <c r="D20" s="240"/>
      <c r="E20" s="240"/>
      <c r="F20" s="647"/>
      <c r="G20" s="240"/>
      <c r="H20" s="240"/>
      <c r="I20" s="240"/>
      <c r="J20" s="226"/>
      <c r="K20" s="226"/>
      <c r="L20" s="110"/>
      <c r="M20" s="598"/>
      <c r="N20" s="598"/>
      <c r="O20" s="592"/>
      <c r="P20" s="598">
        <f t="shared" si="1"/>
        <v>0</v>
      </c>
    </row>
    <row r="21" spans="1:20" x14ac:dyDescent="0.25">
      <c r="A21" s="238"/>
      <c r="B21" s="214">
        <f>'1'!B24</f>
        <v>0</v>
      </c>
      <c r="C21" s="205">
        <f>'1'!D24+'2'!E22+'3'!H22</f>
        <v>0</v>
      </c>
      <c r="D21" s="205">
        <f>'1'!D24+'2'!E22</f>
        <v>0</v>
      </c>
      <c r="E21" s="240"/>
      <c r="F21" s="647"/>
      <c r="G21" s="240"/>
      <c r="H21" s="240"/>
      <c r="I21" s="240"/>
      <c r="J21" s="226"/>
      <c r="K21" s="226"/>
      <c r="L21" s="110"/>
      <c r="M21" s="598">
        <f t="shared" si="0"/>
        <v>0</v>
      </c>
      <c r="N21" s="598">
        <f>'4'!W21</f>
        <v>0</v>
      </c>
      <c r="O21" s="592"/>
      <c r="P21" s="598">
        <f t="shared" si="1"/>
        <v>0</v>
      </c>
    </row>
    <row r="22" spans="1:20" x14ac:dyDescent="0.25">
      <c r="A22" s="235"/>
      <c r="B22" s="214">
        <f>'1'!B25</f>
        <v>0</v>
      </c>
      <c r="C22" s="205">
        <f>'1'!D25+'2'!E23+'3'!H23</f>
        <v>0</v>
      </c>
      <c r="D22" s="205">
        <f>'1'!D25+'2'!E23</f>
        <v>0</v>
      </c>
      <c r="E22" s="224"/>
      <c r="F22" s="645"/>
      <c r="G22" s="224"/>
      <c r="H22" s="224"/>
      <c r="I22" s="224"/>
      <c r="J22" s="226"/>
      <c r="K22" s="226"/>
      <c r="L22" s="110"/>
      <c r="M22" s="598">
        <f t="shared" si="0"/>
        <v>0</v>
      </c>
      <c r="N22" s="598">
        <f>'4'!W22</f>
        <v>0</v>
      </c>
      <c r="O22" s="592"/>
      <c r="P22" s="598">
        <f t="shared" si="1"/>
        <v>0</v>
      </c>
    </row>
    <row r="23" spans="1:20" x14ac:dyDescent="0.25">
      <c r="A23" s="235"/>
      <c r="B23" s="214">
        <f>'1'!B26</f>
        <v>0</v>
      </c>
      <c r="C23" s="205">
        <f>'1'!D26+'2'!E24+'3'!H24</f>
        <v>0</v>
      </c>
      <c r="D23" s="205">
        <f>'1'!D26+'2'!E24</f>
        <v>0</v>
      </c>
      <c r="E23" s="224"/>
      <c r="F23" s="645"/>
      <c r="G23" s="224"/>
      <c r="H23" s="224"/>
      <c r="I23" s="224"/>
      <c r="J23" s="226"/>
      <c r="K23" s="226"/>
      <c r="L23" s="110"/>
      <c r="M23" s="598">
        <f t="shared" si="0"/>
        <v>0</v>
      </c>
      <c r="N23" s="598">
        <f>'4'!W23</f>
        <v>0</v>
      </c>
      <c r="O23" s="592"/>
      <c r="P23" s="598">
        <f t="shared" si="1"/>
        <v>0</v>
      </c>
    </row>
    <row r="24" spans="1:20" ht="38.25" x14ac:dyDescent="0.25">
      <c r="A24" s="238"/>
      <c r="B24" s="206" t="str">
        <f>'1'!B27</f>
        <v>ИТОГО в вечерних (сменных) общеобразовательных учреждениях:</v>
      </c>
      <c r="C24" s="245">
        <f>SUM(C21:C23)</f>
        <v>0</v>
      </c>
      <c r="D24" s="245">
        <f t="shared" ref="D24:K24" si="4">SUM(D21:D23)</f>
        <v>0</v>
      </c>
      <c r="E24" s="245">
        <f t="shared" si="4"/>
        <v>0</v>
      </c>
      <c r="F24" s="245"/>
      <c r="G24" s="245">
        <f t="shared" si="4"/>
        <v>0</v>
      </c>
      <c r="H24" s="245">
        <f t="shared" si="4"/>
        <v>0</v>
      </c>
      <c r="I24" s="245">
        <f t="shared" si="4"/>
        <v>0</v>
      </c>
      <c r="J24" s="245">
        <f t="shared" si="4"/>
        <v>0</v>
      </c>
      <c r="K24" s="245">
        <f t="shared" si="4"/>
        <v>0</v>
      </c>
      <c r="L24" s="110"/>
      <c r="M24" s="599">
        <f>SUM(M21:M23)</f>
        <v>0</v>
      </c>
      <c r="N24" s="599">
        <f t="shared" ref="N24:P24" si="5">SUM(N21:N23)</f>
        <v>0</v>
      </c>
      <c r="O24" s="592"/>
      <c r="P24" s="599">
        <f t="shared" si="5"/>
        <v>0</v>
      </c>
    </row>
    <row r="25" spans="1:20" s="80" customFormat="1" ht="16.5" x14ac:dyDescent="0.3">
      <c r="A25" s="248"/>
      <c r="B25" s="207" t="str">
        <f>'1'!B28</f>
        <v>ВСЕГО:</v>
      </c>
      <c r="C25" s="249">
        <f>C24+C19</f>
        <v>49</v>
      </c>
      <c r="D25" s="250">
        <f>D24+D19</f>
        <v>27</v>
      </c>
      <c r="E25" s="250">
        <f t="shared" ref="E25:I25" si="6">E24+E19</f>
        <v>18</v>
      </c>
      <c r="F25" s="250"/>
      <c r="G25" s="250">
        <f t="shared" si="6"/>
        <v>16</v>
      </c>
      <c r="H25" s="250">
        <f t="shared" si="6"/>
        <v>1</v>
      </c>
      <c r="I25" s="250">
        <f t="shared" si="6"/>
        <v>16</v>
      </c>
      <c r="J25" s="250">
        <f>J24+J19</f>
        <v>1</v>
      </c>
      <c r="K25" s="250">
        <f>K24+K19</f>
        <v>0</v>
      </c>
      <c r="L25" s="251"/>
      <c r="M25" s="598">
        <f t="shared" ref="M25:P25" si="7">M24+M19</f>
        <v>22</v>
      </c>
      <c r="N25" s="598">
        <f t="shared" si="7"/>
        <v>12</v>
      </c>
      <c r="O25" s="601"/>
      <c r="P25" s="598">
        <f t="shared" si="7"/>
        <v>2</v>
      </c>
      <c r="Q25" s="575"/>
      <c r="R25" s="575"/>
      <c r="S25" s="575"/>
      <c r="T25" s="345"/>
    </row>
    <row r="26" spans="1:20" x14ac:dyDescent="0.25">
      <c r="A26" s="155"/>
      <c r="B26" s="155"/>
      <c r="C26" s="228"/>
      <c r="D26" s="242"/>
      <c r="E26" s="242"/>
      <c r="F26" s="242"/>
      <c r="G26" s="242"/>
      <c r="H26" s="242"/>
      <c r="I26" s="242"/>
      <c r="J26" s="242"/>
      <c r="K26" s="242"/>
      <c r="L26" s="110"/>
      <c r="M26" s="598"/>
      <c r="N26" s="598"/>
      <c r="O26" s="592"/>
      <c r="P26" s="592"/>
    </row>
    <row r="27" spans="1:20" ht="15.75" thickBot="1" x14ac:dyDescent="0.3">
      <c r="A27" s="155"/>
      <c r="B27" s="155"/>
      <c r="C27" s="228"/>
      <c r="D27" s="242"/>
      <c r="E27" s="242"/>
      <c r="F27" s="242"/>
      <c r="G27" s="242"/>
      <c r="H27" s="242"/>
      <c r="I27" s="242"/>
      <c r="J27" s="242"/>
      <c r="K27" s="242"/>
      <c r="L27" s="110"/>
      <c r="M27" s="598"/>
      <c r="N27" s="598"/>
      <c r="O27" s="592"/>
      <c r="P27" s="592"/>
    </row>
    <row r="28" spans="1:20" x14ac:dyDescent="0.25">
      <c r="A28" s="155"/>
      <c r="B28" s="661" t="s">
        <v>556</v>
      </c>
      <c r="C28" s="663"/>
      <c r="D28" s="664"/>
      <c r="E28" s="664"/>
      <c r="F28" s="664"/>
      <c r="G28" s="664"/>
      <c r="H28" s="664"/>
      <c r="I28" s="664"/>
      <c r="J28" s="664"/>
      <c r="K28" s="242"/>
      <c r="L28" s="110"/>
      <c r="M28" s="598"/>
      <c r="N28" s="598"/>
      <c r="O28" s="602">
        <f>C19</f>
        <v>49</v>
      </c>
      <c r="P28" s="603" t="s">
        <v>100</v>
      </c>
      <c r="Q28" s="604"/>
      <c r="R28" s="605"/>
    </row>
    <row r="29" spans="1:20" ht="38.25" customHeight="1" x14ac:dyDescent="0.25">
      <c r="A29" s="155"/>
      <c r="B29" s="749" t="s">
        <v>315</v>
      </c>
      <c r="C29" s="749"/>
      <c r="D29" s="749"/>
      <c r="E29" s="749"/>
      <c r="F29" s="749"/>
      <c r="G29" s="749"/>
      <c r="H29" s="749"/>
      <c r="I29" s="749"/>
      <c r="J29" s="749"/>
      <c r="K29" s="242"/>
      <c r="L29" s="110"/>
      <c r="M29" s="598"/>
      <c r="N29" s="598"/>
      <c r="O29" s="606">
        <f>'5'!C30</f>
        <v>2</v>
      </c>
      <c r="P29" s="607" t="s">
        <v>384</v>
      </c>
      <c r="Q29" s="608"/>
      <c r="R29" s="609"/>
    </row>
    <row r="30" spans="1:20" ht="33" customHeight="1" thickBot="1" x14ac:dyDescent="0.3">
      <c r="A30" s="155"/>
      <c r="B30" s="749" t="s">
        <v>97</v>
      </c>
      <c r="C30" s="749"/>
      <c r="D30" s="749"/>
      <c r="E30" s="749"/>
      <c r="F30" s="749"/>
      <c r="G30" s="749"/>
      <c r="H30" s="749"/>
      <c r="I30" s="749"/>
      <c r="J30" s="749"/>
      <c r="K30" s="242"/>
      <c r="L30" s="110"/>
      <c r="M30" s="598"/>
      <c r="N30" s="598"/>
      <c r="O30" s="610">
        <f>O29+O28</f>
        <v>51</v>
      </c>
      <c r="P30" s="611" t="s">
        <v>385</v>
      </c>
      <c r="Q30" s="612"/>
      <c r="R30" s="613"/>
    </row>
    <row r="31" spans="1:20" x14ac:dyDescent="0.25">
      <c r="A31" s="155"/>
      <c r="B31" s="749" t="s">
        <v>98</v>
      </c>
      <c r="C31" s="749"/>
      <c r="D31" s="749"/>
      <c r="E31" s="749"/>
      <c r="F31" s="749"/>
      <c r="G31" s="749"/>
      <c r="H31" s="749"/>
      <c r="I31" s="749"/>
      <c r="J31" s="749"/>
      <c r="K31" s="242"/>
      <c r="L31" s="110"/>
      <c r="M31" s="591"/>
      <c r="N31" s="591"/>
      <c r="O31" s="592"/>
      <c r="P31" s="592"/>
    </row>
    <row r="32" spans="1:20" ht="27.75" customHeight="1" x14ac:dyDescent="0.25">
      <c r="A32" s="155"/>
      <c r="B32" s="749" t="s">
        <v>550</v>
      </c>
      <c r="C32" s="749"/>
      <c r="D32" s="749"/>
      <c r="E32" s="749"/>
      <c r="F32" s="749"/>
      <c r="G32" s="749"/>
      <c r="H32" s="749"/>
      <c r="I32" s="749"/>
      <c r="J32" s="749"/>
      <c r="K32" s="242"/>
      <c r="L32" s="110"/>
      <c r="M32" s="591"/>
      <c r="N32" s="591"/>
      <c r="O32" s="592"/>
      <c r="P32" s="592"/>
    </row>
    <row r="33" spans="1:16" ht="36" customHeight="1" x14ac:dyDescent="0.25">
      <c r="A33" s="155"/>
      <c r="B33" s="749" t="s">
        <v>539</v>
      </c>
      <c r="C33" s="749"/>
      <c r="D33" s="749"/>
      <c r="E33" s="749"/>
      <c r="F33" s="749"/>
      <c r="G33" s="749"/>
      <c r="H33" s="749"/>
      <c r="I33" s="749"/>
      <c r="J33" s="749"/>
      <c r="K33" s="242"/>
      <c r="L33" s="110"/>
      <c r="M33" s="591"/>
      <c r="N33" s="591"/>
      <c r="O33" s="592"/>
      <c r="P33" s="592"/>
    </row>
    <row r="34" spans="1:16" x14ac:dyDescent="0.25">
      <c r="A34" s="155"/>
      <c r="B34" s="155"/>
      <c r="C34" s="228"/>
      <c r="D34" s="242"/>
      <c r="E34" s="242"/>
      <c r="F34" s="242"/>
      <c r="G34" s="242"/>
      <c r="H34" s="242"/>
      <c r="I34" s="242"/>
      <c r="J34" s="242"/>
      <c r="K34" s="242"/>
      <c r="L34" s="110"/>
      <c r="M34" s="591"/>
      <c r="N34" s="591"/>
      <c r="O34" s="592"/>
      <c r="P34" s="592"/>
    </row>
    <row r="35" spans="1:16" ht="15" customHeight="1" x14ac:dyDescent="0.25">
      <c r="A35" s="730" t="s">
        <v>441</v>
      </c>
      <c r="B35" s="730"/>
      <c r="C35" s="730"/>
      <c r="D35" s="730"/>
      <c r="E35" s="730"/>
      <c r="F35" s="730"/>
      <c r="G35" s="730"/>
      <c r="H35" s="730"/>
      <c r="I35" s="730"/>
      <c r="J35" s="730"/>
      <c r="K35" s="730"/>
      <c r="L35" s="110"/>
      <c r="M35" s="591"/>
      <c r="N35" s="591"/>
      <c r="O35" s="592"/>
      <c r="P35" s="592"/>
    </row>
    <row r="36" spans="1:16" x14ac:dyDescent="0.25">
      <c r="A36" s="730"/>
      <c r="B36" s="730"/>
      <c r="C36" s="730"/>
      <c r="D36" s="730"/>
      <c r="E36" s="730"/>
      <c r="F36" s="730"/>
      <c r="G36" s="730"/>
      <c r="H36" s="730"/>
      <c r="I36" s="730"/>
      <c r="J36" s="730"/>
      <c r="K36" s="730"/>
      <c r="L36" s="110"/>
      <c r="M36" s="591"/>
      <c r="N36" s="591"/>
      <c r="O36" s="592"/>
      <c r="P36" s="592"/>
    </row>
    <row r="37" spans="1:16" x14ac:dyDescent="0.25">
      <c r="A37" s="730"/>
      <c r="B37" s="730"/>
      <c r="C37" s="730"/>
      <c r="D37" s="730"/>
      <c r="E37" s="730"/>
      <c r="F37" s="730"/>
      <c r="G37" s="730"/>
      <c r="H37" s="730"/>
      <c r="I37" s="730"/>
      <c r="J37" s="730"/>
      <c r="K37" s="730"/>
      <c r="L37" s="110"/>
      <c r="M37" s="591"/>
      <c r="N37" s="591"/>
      <c r="O37" s="592"/>
      <c r="P37" s="592"/>
    </row>
    <row r="38" spans="1:16" x14ac:dyDescent="0.25">
      <c r="A38" s="730"/>
      <c r="B38" s="730"/>
      <c r="C38" s="730"/>
      <c r="D38" s="730"/>
      <c r="E38" s="730"/>
      <c r="F38" s="730"/>
      <c r="G38" s="730"/>
      <c r="H38" s="730"/>
      <c r="I38" s="730"/>
      <c r="J38" s="730"/>
      <c r="K38" s="730"/>
      <c r="L38" s="110"/>
      <c r="M38" s="591"/>
      <c r="N38" s="591"/>
      <c r="O38" s="592"/>
      <c r="P38" s="592"/>
    </row>
    <row r="39" spans="1:16" x14ac:dyDescent="0.25">
      <c r="A39" s="155"/>
      <c r="B39" s="155"/>
      <c r="C39" s="228"/>
      <c r="D39" s="242"/>
      <c r="E39" s="242"/>
      <c r="F39" s="242"/>
      <c r="G39" s="242"/>
      <c r="H39" s="242"/>
      <c r="I39" s="242"/>
      <c r="J39" s="242"/>
      <c r="K39" s="242"/>
      <c r="L39" s="110"/>
      <c r="M39" s="591"/>
      <c r="N39" s="591"/>
      <c r="O39" s="592"/>
      <c r="P39" s="592"/>
    </row>
    <row r="40" spans="1:16" x14ac:dyDescent="0.25">
      <c r="A40" s="155"/>
      <c r="B40" s="155"/>
      <c r="C40" s="228"/>
      <c r="D40" s="242"/>
      <c r="E40" s="242"/>
      <c r="F40" s="242"/>
      <c r="G40" s="242"/>
      <c r="H40" s="242"/>
      <c r="I40" s="242"/>
      <c r="J40" s="242"/>
      <c r="K40" s="242"/>
      <c r="L40" s="110"/>
      <c r="M40" s="591"/>
      <c r="N40" s="591"/>
      <c r="O40" s="592"/>
      <c r="P40" s="592"/>
    </row>
  </sheetData>
  <mergeCells count="15">
    <mergeCell ref="A35:K38"/>
    <mergeCell ref="B32:J32"/>
    <mergeCell ref="B33:J33"/>
    <mergeCell ref="M4:N4"/>
    <mergeCell ref="B29:J29"/>
    <mergeCell ref="B30:J30"/>
    <mergeCell ref="B31:J31"/>
    <mergeCell ref="A1:K1"/>
    <mergeCell ref="A2:K2"/>
    <mergeCell ref="A4:A5"/>
    <mergeCell ref="B4:B5"/>
    <mergeCell ref="C4:D4"/>
    <mergeCell ref="J4:K4"/>
    <mergeCell ref="E4:G4"/>
    <mergeCell ref="H4:I4"/>
  </mergeCells>
  <pageMargins left="0.59055118110236227" right="0.39370078740157483" top="0.39370078740157483" bottom="0.39370078740157483" header="0" footer="0"/>
  <pageSetup paperSize="9" scale="8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7" zoomScaleNormal="100" workbookViewId="0">
      <selection activeCell="H8" sqref="H8"/>
    </sheetView>
  </sheetViews>
  <sheetFormatPr defaultColWidth="9.140625" defaultRowHeight="12.75" x14ac:dyDescent="0.2"/>
  <cols>
    <col min="1" max="1" width="4.7109375" style="7" customWidth="1"/>
    <col min="2" max="2" width="27.140625" style="7" customWidth="1"/>
    <col min="3" max="3" width="23.42578125" style="7" customWidth="1"/>
    <col min="4" max="5" width="12.7109375" style="7" customWidth="1"/>
    <col min="6" max="6" width="10.140625" style="7" customWidth="1"/>
    <col min="7" max="8" width="11.7109375" style="7" customWidth="1"/>
    <col min="9" max="9" width="14.85546875" style="7" customWidth="1"/>
    <col min="10" max="16384" width="9.140625" style="103"/>
  </cols>
  <sheetData>
    <row r="1" spans="1:12" ht="15" customHeight="1" x14ac:dyDescent="0.2">
      <c r="A1" s="689" t="s">
        <v>234</v>
      </c>
      <c r="B1" s="689"/>
      <c r="C1" s="689"/>
      <c r="D1" s="689"/>
      <c r="E1" s="689"/>
      <c r="F1" s="689"/>
      <c r="G1" s="689"/>
      <c r="H1" s="689"/>
      <c r="I1" s="689"/>
      <c r="J1" s="257"/>
      <c r="K1" s="257"/>
      <c r="L1" s="257"/>
    </row>
    <row r="2" spans="1:12" ht="16.5" customHeight="1" x14ac:dyDescent="0.2">
      <c r="A2" s="46"/>
      <c r="B2" s="766" t="s">
        <v>290</v>
      </c>
      <c r="C2" s="766"/>
      <c r="D2" s="766"/>
      <c r="E2" s="766"/>
      <c r="F2" s="766"/>
      <c r="G2" s="766"/>
      <c r="H2" s="766"/>
      <c r="I2" s="46"/>
      <c r="J2" s="257"/>
      <c r="K2" s="257"/>
      <c r="L2" s="257"/>
    </row>
    <row r="3" spans="1:12" x14ac:dyDescent="0.2">
      <c r="A3" s="46"/>
      <c r="B3" s="52"/>
      <c r="C3" s="52"/>
      <c r="D3" s="52"/>
      <c r="E3" s="52"/>
      <c r="F3" s="52"/>
      <c r="G3" s="51"/>
      <c r="H3" s="46"/>
      <c r="I3" s="46"/>
      <c r="J3" s="257"/>
      <c r="K3" s="257"/>
      <c r="L3" s="257"/>
    </row>
    <row r="4" spans="1:12" x14ac:dyDescent="0.2">
      <c r="A4" s="692" t="s">
        <v>13</v>
      </c>
      <c r="B4" s="692" t="s">
        <v>562</v>
      </c>
      <c r="C4" s="692" t="s">
        <v>127</v>
      </c>
      <c r="D4" s="692" t="s">
        <v>325</v>
      </c>
      <c r="E4" s="692" t="s">
        <v>132</v>
      </c>
      <c r="F4" s="754" t="s">
        <v>327</v>
      </c>
      <c r="G4" s="692" t="s">
        <v>128</v>
      </c>
      <c r="H4" s="692"/>
      <c r="I4" s="692" t="s">
        <v>129</v>
      </c>
      <c r="J4" s="257"/>
      <c r="K4" s="257"/>
      <c r="L4" s="257"/>
    </row>
    <row r="5" spans="1:12" ht="51" x14ac:dyDescent="0.2">
      <c r="A5" s="692"/>
      <c r="B5" s="692"/>
      <c r="C5" s="692"/>
      <c r="D5" s="692"/>
      <c r="E5" s="692"/>
      <c r="F5" s="767"/>
      <c r="G5" s="357" t="s">
        <v>522</v>
      </c>
      <c r="H5" s="357" t="s">
        <v>523</v>
      </c>
      <c r="I5" s="692"/>
      <c r="J5" s="257"/>
      <c r="K5" s="257"/>
      <c r="L5" s="257"/>
    </row>
    <row r="6" spans="1:12" x14ac:dyDescent="0.2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  <c r="I6" s="54">
        <v>9</v>
      </c>
      <c r="J6" s="257"/>
      <c r="K6" s="257"/>
      <c r="L6" s="257"/>
    </row>
    <row r="7" spans="1:12" x14ac:dyDescent="0.2">
      <c r="A7" s="47"/>
      <c r="B7" s="53" t="str">
        <f>'1'!B10</f>
        <v>Среднего общего образования</v>
      </c>
      <c r="C7" s="267"/>
      <c r="D7" s="276"/>
      <c r="E7" s="276"/>
      <c r="F7" s="277"/>
      <c r="G7" s="276"/>
      <c r="H7" s="154"/>
      <c r="I7" s="154"/>
      <c r="J7" s="257"/>
      <c r="K7" s="257"/>
      <c r="L7" s="257"/>
    </row>
    <row r="8" spans="1:12" ht="77.25" x14ac:dyDescent="0.25">
      <c r="A8" s="47"/>
      <c r="B8" s="53" t="str">
        <f>'1'!B11</f>
        <v>Муниципальное бюджетное общеобразовательное учреждение средняя общеобразовательная школасельского поселения "Поселок Тумнин"</v>
      </c>
      <c r="C8" s="673" t="s">
        <v>565</v>
      </c>
      <c r="D8" s="276"/>
      <c r="E8" s="276" t="s">
        <v>276</v>
      </c>
      <c r="F8" s="277" t="s">
        <v>567</v>
      </c>
      <c r="G8" s="276"/>
      <c r="H8" s="154"/>
      <c r="I8" s="674" t="s">
        <v>563</v>
      </c>
      <c r="J8" s="257"/>
      <c r="K8" s="257"/>
      <c r="L8" s="257"/>
    </row>
    <row r="9" spans="1:12" x14ac:dyDescent="0.2">
      <c r="A9" s="47"/>
      <c r="B9" s="53">
        <f>'1'!B12</f>
        <v>0</v>
      </c>
      <c r="C9" s="267"/>
      <c r="D9" s="276"/>
      <c r="E9" s="276"/>
      <c r="F9" s="277"/>
      <c r="G9" s="276"/>
      <c r="H9" s="154"/>
      <c r="I9" s="154"/>
      <c r="J9" s="257"/>
      <c r="K9" s="257"/>
      <c r="L9" s="257"/>
    </row>
    <row r="10" spans="1:12" x14ac:dyDescent="0.2">
      <c r="A10" s="47"/>
      <c r="B10" s="53">
        <f>'1'!B13</f>
        <v>0</v>
      </c>
      <c r="C10" s="267"/>
      <c r="D10" s="276"/>
      <c r="E10" s="276"/>
      <c r="F10" s="277"/>
      <c r="G10" s="276"/>
      <c r="H10" s="154"/>
      <c r="I10" s="154"/>
      <c r="J10" s="257"/>
      <c r="K10" s="257"/>
      <c r="L10" s="257"/>
    </row>
    <row r="11" spans="1:12" x14ac:dyDescent="0.2">
      <c r="A11" s="47"/>
      <c r="B11" s="53" t="str">
        <f>'1'!B14</f>
        <v>Основного общего образования</v>
      </c>
      <c r="C11" s="267"/>
      <c r="D11" s="276"/>
      <c r="E11" s="276"/>
      <c r="F11" s="277"/>
      <c r="G11" s="276"/>
      <c r="H11" s="154"/>
      <c r="I11" s="154"/>
      <c r="J11" s="257"/>
      <c r="K11" s="257"/>
      <c r="L11" s="257"/>
    </row>
    <row r="12" spans="1:12" x14ac:dyDescent="0.2">
      <c r="A12" s="47"/>
      <c r="B12" s="53">
        <f>'1'!B15</f>
        <v>0</v>
      </c>
      <c r="C12" s="267"/>
      <c r="D12" s="276"/>
      <c r="E12" s="276"/>
      <c r="F12" s="277"/>
      <c r="G12" s="276"/>
      <c r="H12" s="154"/>
      <c r="I12" s="154"/>
      <c r="J12" s="257"/>
      <c r="K12" s="257"/>
      <c r="L12" s="257"/>
    </row>
    <row r="13" spans="1:12" x14ac:dyDescent="0.2">
      <c r="A13" s="47"/>
      <c r="B13" s="53">
        <f>'1'!B16</f>
        <v>0</v>
      </c>
      <c r="C13" s="267"/>
      <c r="D13" s="276"/>
      <c r="E13" s="276"/>
      <c r="F13" s="277"/>
      <c r="G13" s="276"/>
      <c r="H13" s="154"/>
      <c r="I13" s="154"/>
      <c r="J13" s="257"/>
      <c r="K13" s="257"/>
      <c r="L13" s="257"/>
    </row>
    <row r="14" spans="1:12" x14ac:dyDescent="0.2">
      <c r="A14" s="47"/>
      <c r="B14" s="53">
        <f>'1'!B17</f>
        <v>0</v>
      </c>
      <c r="C14" s="267"/>
      <c r="D14" s="276"/>
      <c r="E14" s="276"/>
      <c r="F14" s="277"/>
      <c r="G14" s="276"/>
      <c r="H14" s="154"/>
      <c r="I14" s="154"/>
      <c r="J14" s="257"/>
      <c r="K14" s="257"/>
      <c r="L14" s="257"/>
    </row>
    <row r="15" spans="1:12" x14ac:dyDescent="0.2">
      <c r="A15" s="47"/>
      <c r="B15" s="53" t="str">
        <f>'1'!B18</f>
        <v>Начального общего образования</v>
      </c>
      <c r="C15" s="267"/>
      <c r="D15" s="276"/>
      <c r="E15" s="276"/>
      <c r="F15" s="277"/>
      <c r="G15" s="276"/>
      <c r="H15" s="154"/>
      <c r="I15" s="154"/>
      <c r="J15" s="257"/>
      <c r="K15" s="257"/>
      <c r="L15" s="257"/>
    </row>
    <row r="16" spans="1:12" x14ac:dyDescent="0.2">
      <c r="A16" s="47"/>
      <c r="B16" s="53">
        <f>'1'!B19</f>
        <v>0</v>
      </c>
      <c r="C16" s="267"/>
      <c r="D16" s="276"/>
      <c r="E16" s="276"/>
      <c r="F16" s="277"/>
      <c r="G16" s="276"/>
      <c r="H16" s="154"/>
      <c r="I16" s="154"/>
      <c r="J16" s="257"/>
      <c r="K16" s="257"/>
      <c r="L16" s="257"/>
    </row>
    <row r="17" spans="1:12" x14ac:dyDescent="0.2">
      <c r="A17" s="47"/>
      <c r="B17" s="53">
        <f>'1'!B20</f>
        <v>0</v>
      </c>
      <c r="C17" s="267"/>
      <c r="D17" s="276"/>
      <c r="E17" s="276"/>
      <c r="F17" s="277"/>
      <c r="G17" s="276"/>
      <c r="H17" s="154"/>
      <c r="I17" s="154"/>
      <c r="J17" s="257"/>
      <c r="K17" s="257"/>
      <c r="L17" s="257"/>
    </row>
    <row r="18" spans="1:12" x14ac:dyDescent="0.2">
      <c r="A18" s="47"/>
      <c r="B18" s="53">
        <f>'1'!B21</f>
        <v>0</v>
      </c>
      <c r="C18" s="267"/>
      <c r="D18" s="276"/>
      <c r="E18" s="276"/>
      <c r="F18" s="277"/>
      <c r="G18" s="276"/>
      <c r="H18" s="154"/>
      <c r="I18" s="154"/>
      <c r="J18" s="257"/>
      <c r="K18" s="257"/>
      <c r="L18" s="257"/>
    </row>
    <row r="19" spans="1:12" s="259" customFormat="1" ht="25.5" x14ac:dyDescent="0.2">
      <c r="A19" s="83"/>
      <c r="B19" s="203" t="str">
        <f>'1'!B22</f>
        <v>ИТОГО в общеобразовательных  учреждениях:</v>
      </c>
      <c r="C19" s="241"/>
      <c r="D19" s="241"/>
      <c r="E19" s="241"/>
      <c r="F19" s="278"/>
      <c r="G19" s="241">
        <f>SUM(G8:G18)</f>
        <v>0</v>
      </c>
      <c r="H19" s="241">
        <f>SUM(H8:H18)</f>
        <v>0</v>
      </c>
      <c r="I19" s="241"/>
      <c r="J19" s="258"/>
      <c r="K19" s="258"/>
      <c r="L19" s="258"/>
    </row>
    <row r="20" spans="1:12" ht="38.25" x14ac:dyDescent="0.2">
      <c r="A20" s="81"/>
      <c r="B20" s="53" t="str">
        <f>'1'!B23</f>
        <v>Вечерние (сменные) общеобразовательные учреждения</v>
      </c>
      <c r="C20" s="156"/>
      <c r="D20" s="156"/>
      <c r="E20" s="156"/>
      <c r="F20" s="279"/>
      <c r="G20" s="156"/>
      <c r="H20" s="156"/>
      <c r="I20" s="156"/>
      <c r="J20" s="257"/>
      <c r="K20" s="257"/>
      <c r="L20" s="257"/>
    </row>
    <row r="21" spans="1:12" x14ac:dyDescent="0.2">
      <c r="A21" s="81"/>
      <c r="B21" s="53">
        <f>'1'!B24</f>
        <v>0</v>
      </c>
      <c r="C21" s="156"/>
      <c r="D21" s="276"/>
      <c r="E21" s="276"/>
      <c r="F21" s="279"/>
      <c r="G21" s="156"/>
      <c r="H21" s="156"/>
      <c r="I21" s="156"/>
      <c r="J21" s="257"/>
      <c r="K21" s="257"/>
      <c r="L21" s="257"/>
    </row>
    <row r="22" spans="1:12" x14ac:dyDescent="0.2">
      <c r="A22" s="47"/>
      <c r="B22" s="53">
        <f>'1'!B25</f>
        <v>0</v>
      </c>
      <c r="C22" s="156"/>
      <c r="D22" s="276"/>
      <c r="E22" s="276"/>
      <c r="F22" s="279"/>
      <c r="G22" s="156"/>
      <c r="H22" s="156"/>
      <c r="I22" s="156"/>
      <c r="J22" s="257"/>
      <c r="K22" s="257"/>
      <c r="L22" s="257"/>
    </row>
    <row r="23" spans="1:12" x14ac:dyDescent="0.2">
      <c r="A23" s="47"/>
      <c r="B23" s="53">
        <f>'1'!B26</f>
        <v>0</v>
      </c>
      <c r="C23" s="156"/>
      <c r="D23" s="276"/>
      <c r="E23" s="276"/>
      <c r="F23" s="279"/>
      <c r="G23" s="156"/>
      <c r="H23" s="156"/>
      <c r="I23" s="156"/>
      <c r="J23" s="257"/>
      <c r="K23" s="257"/>
      <c r="L23" s="257"/>
    </row>
    <row r="24" spans="1:12" ht="38.25" x14ac:dyDescent="0.2">
      <c r="A24" s="81"/>
      <c r="B24" s="203" t="str">
        <f>'1'!B27</f>
        <v>ИТОГО в вечерних (сменных) общеобразовательных учреждениях:</v>
      </c>
      <c r="C24" s="241">
        <f>COUNTA(C21:C23)</f>
        <v>0</v>
      </c>
      <c r="D24" s="159"/>
      <c r="E24" s="159"/>
      <c r="F24" s="280"/>
      <c r="G24" s="241">
        <f>SUM(G21:G23)</f>
        <v>0</v>
      </c>
      <c r="H24" s="241">
        <f>SUM(H21:H23)</f>
        <v>0</v>
      </c>
      <c r="I24" s="241">
        <f>COUNTA(I21:I23)</f>
        <v>0</v>
      </c>
      <c r="J24" s="257"/>
      <c r="K24" s="257"/>
      <c r="L24" s="257"/>
    </row>
    <row r="25" spans="1:12" s="271" customFormat="1" ht="16.5" x14ac:dyDescent="0.3">
      <c r="A25" s="268"/>
      <c r="B25" s="204" t="str">
        <f>'1'!B28</f>
        <v>ВСЕГО:</v>
      </c>
      <c r="C25" s="269">
        <f>C24+C19</f>
        <v>0</v>
      </c>
      <c r="D25" s="269">
        <f t="shared" ref="D25:H25" si="0">D24+D19</f>
        <v>0</v>
      </c>
      <c r="E25" s="269">
        <f t="shared" si="0"/>
        <v>0</v>
      </c>
      <c r="F25" s="281"/>
      <c r="G25" s="269">
        <f t="shared" si="0"/>
        <v>0</v>
      </c>
      <c r="H25" s="269">
        <f t="shared" si="0"/>
        <v>0</v>
      </c>
      <c r="I25" s="269">
        <f>I24+I19</f>
        <v>0</v>
      </c>
      <c r="J25" s="270"/>
      <c r="K25" s="270"/>
      <c r="L25" s="270"/>
    </row>
    <row r="26" spans="1:12" x14ac:dyDescent="0.2">
      <c r="A26" s="46"/>
      <c r="B26" s="46"/>
      <c r="C26" s="46"/>
      <c r="D26" s="46"/>
      <c r="E26" s="46"/>
      <c r="F26" s="46"/>
      <c r="G26" s="46"/>
      <c r="H26" s="46"/>
      <c r="I26" s="46"/>
      <c r="J26" s="257"/>
      <c r="K26" s="257"/>
      <c r="L26" s="257"/>
    </row>
    <row r="27" spans="1:12" x14ac:dyDescent="0.2">
      <c r="A27" s="46"/>
      <c r="B27" s="46"/>
      <c r="C27" s="46"/>
      <c r="D27" s="272" t="s">
        <v>328</v>
      </c>
      <c r="F27" s="272" t="s">
        <v>329</v>
      </c>
      <c r="G27" s="46"/>
      <c r="H27" s="46"/>
      <c r="I27" s="46"/>
      <c r="J27" s="257"/>
      <c r="K27" s="257"/>
      <c r="L27" s="257"/>
    </row>
    <row r="28" spans="1:12" x14ac:dyDescent="0.2">
      <c r="A28" s="46"/>
      <c r="B28" s="46"/>
      <c r="C28" s="46" t="s">
        <v>353</v>
      </c>
      <c r="D28" s="338">
        <f>C19</f>
        <v>0</v>
      </c>
      <c r="E28" s="339" t="e">
        <f>D28/(D30+D31)</f>
        <v>#DIV/0!</v>
      </c>
      <c r="F28" s="150">
        <f>C24</f>
        <v>0</v>
      </c>
      <c r="G28" s="46"/>
      <c r="H28" s="46"/>
      <c r="I28" s="46"/>
      <c r="J28" s="257"/>
      <c r="K28" s="257"/>
      <c r="L28" s="257"/>
    </row>
    <row r="29" spans="1:12" x14ac:dyDescent="0.2">
      <c r="A29" s="46"/>
      <c r="B29" s="46"/>
      <c r="C29" s="46"/>
      <c r="D29" s="150"/>
      <c r="E29" s="339"/>
      <c r="F29" s="150"/>
      <c r="G29" s="46"/>
      <c r="H29" s="46"/>
      <c r="I29" s="46"/>
      <c r="J29" s="257"/>
      <c r="K29" s="257"/>
      <c r="L29" s="257"/>
    </row>
    <row r="30" spans="1:12" x14ac:dyDescent="0.2">
      <c r="A30" s="46"/>
      <c r="B30" s="46"/>
      <c r="C30" s="46" t="s">
        <v>130</v>
      </c>
      <c r="D30" s="150">
        <f>COUNTIF(D8:D18,"динамический")</f>
        <v>0</v>
      </c>
      <c r="E30" s="339"/>
      <c r="F30" s="150">
        <f>COUNTIF(D21:D23,"динамический")</f>
        <v>0</v>
      </c>
      <c r="G30" s="46"/>
      <c r="H30" s="46"/>
      <c r="I30" s="46"/>
      <c r="J30" s="257"/>
      <c r="K30" s="257"/>
      <c r="L30" s="257"/>
    </row>
    <row r="31" spans="1:12" x14ac:dyDescent="0.2">
      <c r="A31" s="46"/>
      <c r="B31" s="46"/>
      <c r="C31" s="46" t="s">
        <v>131</v>
      </c>
      <c r="D31" s="150">
        <f>COUNTIF(D8:D18,"статический")</f>
        <v>0</v>
      </c>
      <c r="E31" s="339"/>
      <c r="F31" s="150">
        <f>COUNTIF(D21:D23,"статический")</f>
        <v>0</v>
      </c>
      <c r="G31" s="46"/>
      <c r="H31" s="46"/>
      <c r="I31" s="46"/>
      <c r="J31" s="257"/>
      <c r="K31" s="257"/>
      <c r="L31" s="257"/>
    </row>
    <row r="32" spans="1:12" x14ac:dyDescent="0.2">
      <c r="A32" s="46"/>
      <c r="B32" s="46"/>
      <c r="C32" s="46"/>
      <c r="D32" s="157"/>
      <c r="E32" s="339"/>
      <c r="F32" s="157"/>
      <c r="G32" s="46"/>
      <c r="H32" s="46"/>
      <c r="I32" s="46"/>
      <c r="J32" s="257"/>
      <c r="K32" s="257"/>
      <c r="L32" s="257"/>
    </row>
    <row r="33" spans="1:12" x14ac:dyDescent="0.2">
      <c r="A33" s="46"/>
      <c r="B33" s="46"/>
      <c r="C33" s="46" t="s">
        <v>133</v>
      </c>
      <c r="D33" s="338">
        <f>COUNTIF(E8:E18,"да")</f>
        <v>1</v>
      </c>
      <c r="E33" s="339">
        <f>D33/(D33+D34)</f>
        <v>1</v>
      </c>
      <c r="F33" s="150">
        <f>COUNTIF(E21:E23,"да")</f>
        <v>0</v>
      </c>
      <c r="G33" s="46"/>
      <c r="H33" s="46"/>
      <c r="I33" s="46"/>
      <c r="J33" s="257"/>
      <c r="K33" s="257"/>
      <c r="L33" s="257"/>
    </row>
    <row r="34" spans="1:12" x14ac:dyDescent="0.2">
      <c r="A34" s="46"/>
      <c r="B34" s="46"/>
      <c r="C34" s="46" t="s">
        <v>134</v>
      </c>
      <c r="D34" s="150">
        <f>COUNTIF(E8:E18,"нет")</f>
        <v>0</v>
      </c>
      <c r="E34" s="339"/>
      <c r="F34" s="150">
        <f>COUNTIF(F21:F23,"нет")</f>
        <v>0</v>
      </c>
      <c r="G34" s="46"/>
      <c r="H34" s="46"/>
      <c r="I34" s="46"/>
      <c r="J34" s="257"/>
      <c r="K34" s="257"/>
      <c r="L34" s="257"/>
    </row>
    <row r="35" spans="1:12" x14ac:dyDescent="0.2">
      <c r="A35" s="46"/>
      <c r="B35" s="46"/>
      <c r="C35" s="46"/>
      <c r="D35" s="157"/>
      <c r="E35" s="339"/>
      <c r="F35" s="157"/>
      <c r="G35" s="46"/>
      <c r="H35" s="46"/>
      <c r="I35" s="46"/>
      <c r="J35" s="257"/>
      <c r="K35" s="257"/>
      <c r="L35" s="257"/>
    </row>
    <row r="36" spans="1:12" x14ac:dyDescent="0.2">
      <c r="A36" s="46"/>
      <c r="B36" s="265"/>
      <c r="C36" s="46" t="s">
        <v>354</v>
      </c>
      <c r="D36" s="338">
        <f>I19</f>
        <v>0</v>
      </c>
      <c r="E36" s="339" t="e">
        <f>D36/(D30+D31)</f>
        <v>#DIV/0!</v>
      </c>
      <c r="F36" s="150">
        <f>I24</f>
        <v>0</v>
      </c>
      <c r="G36" s="46"/>
      <c r="H36" s="46"/>
      <c r="I36" s="46"/>
      <c r="J36" s="257"/>
      <c r="K36" s="257"/>
      <c r="L36" s="257"/>
    </row>
    <row r="37" spans="1:12" x14ac:dyDescent="0.2">
      <c r="A37" s="46"/>
      <c r="B37" s="265"/>
      <c r="C37" s="46"/>
      <c r="D37" s="46"/>
      <c r="E37" s="46"/>
      <c r="F37" s="46"/>
      <c r="G37" s="46"/>
      <c r="H37" s="46"/>
      <c r="I37" s="46"/>
      <c r="J37" s="257"/>
      <c r="K37" s="257"/>
      <c r="L37" s="257"/>
    </row>
    <row r="38" spans="1:12" x14ac:dyDescent="0.2">
      <c r="A38" s="46"/>
      <c r="B38" s="266"/>
      <c r="C38" s="46"/>
      <c r="D38" s="46"/>
      <c r="E38" s="46"/>
      <c r="F38" s="46"/>
      <c r="G38" s="46"/>
      <c r="H38" s="46"/>
      <c r="I38" s="46"/>
      <c r="J38" s="257"/>
      <c r="K38" s="257"/>
      <c r="L38" s="257"/>
    </row>
    <row r="39" spans="1:12" s="43" customFormat="1" ht="15" x14ac:dyDescent="0.25">
      <c r="A39" s="662"/>
      <c r="B39" s="661" t="s">
        <v>555</v>
      </c>
      <c r="C39" s="662"/>
      <c r="D39" s="662"/>
      <c r="E39" s="662"/>
      <c r="F39" s="662"/>
      <c r="G39" s="662"/>
      <c r="H39" s="662"/>
      <c r="I39" s="46"/>
      <c r="J39" s="257"/>
      <c r="K39" s="50"/>
      <c r="L39" s="50"/>
    </row>
    <row r="40" spans="1:12" s="43" customFormat="1" ht="15" x14ac:dyDescent="0.25">
      <c r="A40" s="662"/>
      <c r="B40" s="749" t="s">
        <v>326</v>
      </c>
      <c r="C40" s="749"/>
      <c r="D40" s="749"/>
      <c r="E40" s="749"/>
      <c r="F40" s="749"/>
      <c r="G40" s="749"/>
      <c r="H40" s="749"/>
      <c r="I40" s="46"/>
      <c r="J40" s="257"/>
      <c r="K40" s="50"/>
      <c r="L40" s="50"/>
    </row>
    <row r="41" spans="1:12" s="43" customFormat="1" ht="36" customHeight="1" x14ac:dyDescent="0.25">
      <c r="A41" s="662"/>
      <c r="B41" s="749" t="s">
        <v>330</v>
      </c>
      <c r="C41" s="749"/>
      <c r="D41" s="749"/>
      <c r="E41" s="749"/>
      <c r="F41" s="749"/>
      <c r="G41" s="749"/>
      <c r="H41" s="749"/>
      <c r="I41" s="46"/>
      <c r="J41" s="257"/>
      <c r="K41" s="50"/>
      <c r="L41" s="50"/>
    </row>
    <row r="42" spans="1:12" s="43" customFormat="1" ht="15" x14ac:dyDescent="0.25">
      <c r="A42" s="46"/>
      <c r="B42" s="467"/>
      <c r="C42" s="467"/>
      <c r="D42" s="467"/>
      <c r="E42" s="467"/>
      <c r="F42" s="467"/>
      <c r="G42" s="467"/>
      <c r="H42" s="467"/>
      <c r="I42" s="46"/>
      <c r="J42" s="257"/>
      <c r="K42" s="50"/>
      <c r="L42" s="50"/>
    </row>
    <row r="43" spans="1:12" x14ac:dyDescent="0.2">
      <c r="A43" s="730" t="s">
        <v>441</v>
      </c>
      <c r="B43" s="730"/>
      <c r="C43" s="730"/>
      <c r="D43" s="730"/>
      <c r="E43" s="730"/>
      <c r="F43" s="730"/>
      <c r="G43" s="730"/>
      <c r="H43" s="730"/>
      <c r="I43" s="730"/>
      <c r="J43" s="730"/>
      <c r="K43" s="257"/>
      <c r="L43" s="257"/>
    </row>
    <row r="44" spans="1:12" x14ac:dyDescent="0.2">
      <c r="A44" s="730"/>
      <c r="B44" s="730"/>
      <c r="C44" s="730"/>
      <c r="D44" s="730"/>
      <c r="E44" s="730"/>
      <c r="F44" s="730"/>
      <c r="G44" s="730"/>
      <c r="H44" s="730"/>
      <c r="I44" s="730"/>
      <c r="J44" s="730"/>
      <c r="K44" s="257"/>
      <c r="L44" s="257"/>
    </row>
    <row r="45" spans="1:12" x14ac:dyDescent="0.2">
      <c r="A45" s="730"/>
      <c r="B45" s="730"/>
      <c r="C45" s="730"/>
      <c r="D45" s="730"/>
      <c r="E45" s="730"/>
      <c r="F45" s="730"/>
      <c r="G45" s="730"/>
      <c r="H45" s="730"/>
      <c r="I45" s="730"/>
      <c r="J45" s="730"/>
      <c r="K45" s="257"/>
      <c r="L45" s="257"/>
    </row>
    <row r="46" spans="1:12" x14ac:dyDescent="0.2">
      <c r="A46" s="730"/>
      <c r="B46" s="730"/>
      <c r="C46" s="730"/>
      <c r="D46" s="730"/>
      <c r="E46" s="730"/>
      <c r="F46" s="730"/>
      <c r="G46" s="730"/>
      <c r="H46" s="730"/>
      <c r="I46" s="730"/>
      <c r="J46" s="730"/>
    </row>
  </sheetData>
  <mergeCells count="13">
    <mergeCell ref="A43:J46"/>
    <mergeCell ref="B41:H41"/>
    <mergeCell ref="A1:I1"/>
    <mergeCell ref="B40:H40"/>
    <mergeCell ref="C4:C5"/>
    <mergeCell ref="D4:D5"/>
    <mergeCell ref="E4:E5"/>
    <mergeCell ref="G4:H4"/>
    <mergeCell ref="B2:H2"/>
    <mergeCell ref="I4:I5"/>
    <mergeCell ref="B4:B5"/>
    <mergeCell ref="A4:A5"/>
    <mergeCell ref="F4:F5"/>
  </mergeCells>
  <dataValidations count="2">
    <dataValidation type="list" allowBlank="1" showInputMessage="1" showErrorMessage="1" sqref="D8:D10 D21:D23 D16:D18 D12:D14">
      <formula1>"динамический, статический"</formula1>
    </dataValidation>
    <dataValidation type="list" allowBlank="1" showInputMessage="1" showErrorMessage="1" sqref="F9:F10 E21:E23 E8:E17 E18:F18">
      <formula1>"да, нет"</formula1>
    </dataValidation>
  </dataValidations>
  <hyperlinks>
    <hyperlink ref="C8" r:id="rId1"/>
    <hyperlink ref="I8" r:id="rId2"/>
  </hyperlinks>
  <pageMargins left="0.59055118110236227" right="0.39370078740157483" top="0.39370078740157483" bottom="0.39370078740157483" header="0" footer="0"/>
  <pageSetup paperSize="9" scale="7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26</vt:i4>
      </vt:variant>
    </vt:vector>
  </HeadingPairs>
  <TitlesOfParts>
    <vt:vector size="46" baseType="lpstr">
      <vt:lpstr>0</vt:lpstr>
      <vt:lpstr>1</vt:lpstr>
      <vt:lpstr>2</vt:lpstr>
      <vt:lpstr>3</vt:lpstr>
      <vt:lpstr>3А</vt:lpstr>
      <vt:lpstr>4</vt:lpstr>
      <vt:lpstr>5</vt:lpstr>
      <vt:lpstr>6</vt:lpstr>
      <vt:lpstr>8</vt:lpstr>
      <vt:lpstr>7</vt:lpstr>
      <vt:lpstr>9</vt:lpstr>
      <vt:lpstr>10</vt:lpstr>
      <vt:lpstr>11</vt:lpstr>
      <vt:lpstr>12</vt:lpstr>
      <vt:lpstr>13</vt:lpstr>
      <vt:lpstr>14</vt:lpstr>
      <vt:lpstr>КОНТРОЛЬ</vt:lpstr>
      <vt:lpstr>ОШ-1 ОШ-5</vt:lpstr>
      <vt:lpstr>Д-4 РИК-76</vt:lpstr>
      <vt:lpstr>СВ-1</vt:lpstr>
      <vt:lpstr>'1'!_Toc302056268</vt:lpstr>
      <vt:lpstr>'5'!_Toc302056272</vt:lpstr>
      <vt:lpstr>'6'!_Toc302056273</vt:lpstr>
      <vt:lpstr>'7'!_Toc302056274</vt:lpstr>
      <vt:lpstr>'10'!_Toc302056277</vt:lpstr>
      <vt:lpstr>'11'!_Toc302056278</vt:lpstr>
      <vt:lpstr>'12'!_Toc302056279</vt:lpstr>
      <vt:lpstr>'13'!_Toc302056280</vt:lpstr>
      <vt:lpstr>'0'!Область_печати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'2'!Область_печати</vt:lpstr>
      <vt:lpstr>'3'!Область_печати</vt:lpstr>
      <vt:lpstr>'3А'!Область_печати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  <vt:lpstr>КОНТРОЛЬ!Область_печати</vt:lpstr>
      <vt:lpstr>'ОШ-1 ОШ-5'!Область_печати</vt:lpstr>
    </vt:vector>
  </TitlesOfParts>
  <Company>MinObr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merzlyakova</dc:creator>
  <cp:lastModifiedBy>Наталья</cp:lastModifiedBy>
  <cp:lastPrinted>2014-07-03T03:16:22Z</cp:lastPrinted>
  <dcterms:created xsi:type="dcterms:W3CDTF">2011-09-29T06:30:16Z</dcterms:created>
  <dcterms:modified xsi:type="dcterms:W3CDTF">2014-09-17T04:57:25Z</dcterms:modified>
</cp:coreProperties>
</file>